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0"/>
  </bookViews>
  <sheets>
    <sheet name="Income Statement" sheetId="1" r:id="rId1"/>
    <sheet name="Balance Sheet" sheetId="2" r:id="rId2"/>
    <sheet name="Changes in Equity" sheetId="3" r:id="rId3"/>
    <sheet name="Cash Flow " sheetId="4" r:id="rId4"/>
  </sheets>
  <definedNames/>
  <calcPr fullCalcOnLoad="1" iterate="1" iterateCount="100" iterateDelta="0.001"/>
</workbook>
</file>

<file path=xl/sharedStrings.xml><?xml version="1.0" encoding="utf-8"?>
<sst xmlns="http://schemas.openxmlformats.org/spreadsheetml/2006/main" count="144" uniqueCount="105">
  <si>
    <t>(Company No. 582043-K)</t>
  </si>
  <si>
    <t>(Incorporated in Malaysia)</t>
  </si>
  <si>
    <t>(The figures have not been audited)</t>
  </si>
  <si>
    <t>(Unaudited)</t>
  </si>
  <si>
    <t>(Audited)</t>
  </si>
  <si>
    <t>RM'000</t>
  </si>
  <si>
    <t>Property, plant and equipment</t>
  </si>
  <si>
    <t>Goodwill on consolidation</t>
  </si>
  <si>
    <t>Current assets</t>
  </si>
  <si>
    <t xml:space="preserve">  Inventories</t>
  </si>
  <si>
    <t xml:space="preserve">  Cash and bank balances</t>
  </si>
  <si>
    <t>Current liabilities</t>
  </si>
  <si>
    <t xml:space="preserve">  Borrowings</t>
  </si>
  <si>
    <t xml:space="preserve">  Tax liabilities</t>
  </si>
  <si>
    <t>Net current assets</t>
  </si>
  <si>
    <t>Financed by:</t>
  </si>
  <si>
    <t>Capital and reserves</t>
  </si>
  <si>
    <t xml:space="preserve">  Share capital</t>
  </si>
  <si>
    <t xml:space="preserve">  Reserves</t>
  </si>
  <si>
    <t>Long-term and deferred liabilities</t>
  </si>
  <si>
    <t xml:space="preserve">  Deferred tax liabilities</t>
  </si>
  <si>
    <t>INDIVIDUAL QUARTER</t>
  </si>
  <si>
    <t>CUMULATIVE QUARTER</t>
  </si>
  <si>
    <t>CURRENT</t>
  </si>
  <si>
    <t xml:space="preserve">YEAR </t>
  </si>
  <si>
    <t>QUARTER</t>
  </si>
  <si>
    <t>PRECEDING</t>
  </si>
  <si>
    <t>YEAR</t>
  </si>
  <si>
    <t>CORRESPONDING</t>
  </si>
  <si>
    <t>TO DATE</t>
  </si>
  <si>
    <t>PERIOD</t>
  </si>
  <si>
    <t>LNG RESOURCES BERHAD</t>
  </si>
  <si>
    <t>Revenue</t>
  </si>
  <si>
    <t>Profit from operations</t>
  </si>
  <si>
    <t>Finance cost</t>
  </si>
  <si>
    <t>Profit before tax</t>
  </si>
  <si>
    <t>Income tax expense</t>
  </si>
  <si>
    <t>Earnings per share (sen)</t>
  </si>
  <si>
    <t xml:space="preserve">  - Basic</t>
  </si>
  <si>
    <t xml:space="preserve">  - Diluted</t>
  </si>
  <si>
    <t>Share</t>
  </si>
  <si>
    <t>Capital</t>
  </si>
  <si>
    <t>Premium</t>
  </si>
  <si>
    <t>Reserve from</t>
  </si>
  <si>
    <t>Consolidation</t>
  </si>
  <si>
    <t>Retained</t>
  </si>
  <si>
    <t>Profits/(Loss)</t>
  </si>
  <si>
    <t>Non-Distributable</t>
  </si>
  <si>
    <t>Distributable</t>
  </si>
  <si>
    <t>Issue of shares</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</si>
  <si>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</si>
  <si>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</si>
  <si>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</si>
  <si>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</si>
  <si>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</si>
  <si>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</si>
  <si>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</si>
  <si>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Cash From Operations</t>
  </si>
  <si>
    <t xml:space="preserve">  Interest paid</t>
  </si>
  <si>
    <t xml:space="preserve">  Income tax paid</t>
  </si>
  <si>
    <t>Operating Profit Before Working Capital Changes</t>
  </si>
  <si>
    <t>CASH FLOWS FROM INVESTING ACTIVITIES</t>
  </si>
  <si>
    <t xml:space="preserve">  Other investments</t>
  </si>
  <si>
    <t>CASH FLOWS FROM FINANCING ACTIVITIES</t>
  </si>
  <si>
    <t xml:space="preserve">  Bank borrowings</t>
  </si>
  <si>
    <t>NET INCREASE IN CASH AND CASH EQUIVALENTS</t>
  </si>
  <si>
    <t>Cash and cash equivalents comprise of:</t>
  </si>
  <si>
    <t>Cash and bank balances</t>
  </si>
  <si>
    <t>Operating expenses</t>
  </si>
  <si>
    <t>Net tangible assets (NTA) per share (RM)</t>
  </si>
  <si>
    <t>Share application monies</t>
  </si>
  <si>
    <t>Other Income</t>
  </si>
  <si>
    <t xml:space="preserve">  Other receivables and prepaid expenses</t>
  </si>
  <si>
    <t xml:space="preserve">  Trade receivables</t>
  </si>
  <si>
    <t xml:space="preserve">  Trade payables</t>
  </si>
  <si>
    <t xml:space="preserve">  Other payables and accrued expenses</t>
  </si>
  <si>
    <t>Amortisation of reserve on consolidation</t>
  </si>
  <si>
    <t>Net Cash From Operating Activities</t>
  </si>
  <si>
    <t xml:space="preserve">  Interest received</t>
  </si>
  <si>
    <t>As at</t>
  </si>
  <si>
    <t>Balance as at January 1, 2004</t>
  </si>
  <si>
    <t>CONDENSED CONSOLIDATED INCOME STATEMENTS</t>
  </si>
  <si>
    <t>CONDENSED CONSOLIDATED CASH FLOW STATEMENT</t>
  </si>
  <si>
    <t>Net Cash Used In Financing Activities</t>
  </si>
  <si>
    <t>CONDENSED CONSOLIDATED BALANCE SHEET</t>
  </si>
  <si>
    <t>CONDENSED CONSOLIDATED STATEMENT OF CHANGES IN EQUITY</t>
  </si>
  <si>
    <t>Total/Net</t>
  </si>
  <si>
    <t>Dec 31, 2004</t>
  </si>
  <si>
    <t>Deferred expenditure</t>
  </si>
  <si>
    <t xml:space="preserve">  Deferred expenditure paid</t>
  </si>
  <si>
    <t>AS AT MARCH 31, 2005</t>
  </si>
  <si>
    <t>Mar 31, 2005</t>
  </si>
  <si>
    <t>Mar 31, 2004</t>
  </si>
  <si>
    <t>FOR THE FIRST QUARTER ENDED MARCH 31, 2005</t>
  </si>
  <si>
    <t>Balance as at January 1, 2005</t>
  </si>
  <si>
    <t>Net profit for the period</t>
  </si>
  <si>
    <t>Balance as at March 31, 2005</t>
  </si>
  <si>
    <t>Balance as at March 31, 2004</t>
  </si>
  <si>
    <t>The condensed consolidated income statements should be read in conjunction with the audited financial statements for the year ended December 31, 2004 and the accompanying explanatory notes attached to the interim financial statements.</t>
  </si>
  <si>
    <t>The condensed consolidated balance sheet should be read in conjunction with the audited financial statements for the year ended December 31, 2004 and the accompanying explanatory notes attached to the interim financial statements.</t>
  </si>
  <si>
    <t>The condensed consolidated statement of changes in equity should be read in conjunction with the audited financial statements for the year ended December 31, 2004 and the accompanying explanatory notes attached to the interim financial statements.</t>
  </si>
  <si>
    <t xml:space="preserve">Profit before tax </t>
  </si>
  <si>
    <t>The condensed consolidated cash flow statement should be read in conjunction with the audited  financial statements for the year ended December 31, 2004 and the accompanying explanatory notes attached to the interim financial statements.</t>
  </si>
  <si>
    <t>CASH AND CASH EQUIVALENTS AS AT BEGINNING OF PERIOD</t>
  </si>
  <si>
    <t>CASH AND CASH EQUIVALENTS AS AT END OF PERIOD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</si>
</sst>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s>
  <fonts count="12">
    <font>
      <sz val="10"/>
      <name val="Arial"/>
      <family val="0"/>
    </font>
    <font>
      <sz val="10"/>
      <name val="Times New Roman"/>
      <family val="1"/>
    </font>
    <font>
      <sz val="8"/>
      <name val="Arial"/>
      <family val="0"/>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xf>
    <xf numFmtId="164" fontId="3" fillId="0" borderId="0" xfId="0" applyNumberFormat="1" applyFont="1" applyFill="1" applyAlignment="1">
      <alignment/>
    </xf>
    <xf numFmtId="164" fontId="5" fillId="0" borderId="0" xfId="0" applyNumberFormat="1" applyFont="1" applyFill="1" applyAlignment="1">
      <alignment horizontal="center"/>
    </xf>
    <xf numFmtId="164" fontId="5" fillId="0" borderId="0" xfId="0" applyNumberFormat="1" applyFont="1" applyFill="1" applyAlignment="1" quotePrefix="1">
      <alignment horizontal="center"/>
    </xf>
    <xf numFmtId="164" fontId="3" fillId="0" borderId="0" xfId="15" applyNumberFormat="1" applyFont="1" applyFill="1" applyBorder="1" applyAlignment="1">
      <alignment/>
    </xf>
    <xf numFmtId="164" fontId="3" fillId="0" borderId="1" xfId="0" applyNumberFormat="1" applyFont="1" applyFill="1" applyBorder="1" applyAlignment="1">
      <alignment/>
    </xf>
    <xf numFmtId="164" fontId="3" fillId="0" borderId="0" xfId="0" applyNumberFormat="1" applyFont="1" applyFill="1" applyBorder="1" applyAlignment="1">
      <alignment/>
    </xf>
    <xf numFmtId="164" fontId="3" fillId="0" borderId="2" xfId="0" applyNumberFormat="1" applyFont="1" applyFill="1" applyBorder="1" applyAlignment="1">
      <alignment/>
    </xf>
    <xf numFmtId="164" fontId="3" fillId="0" borderId="3" xfId="0" applyNumberFormat="1" applyFont="1" applyFill="1" applyBorder="1" applyAlignment="1">
      <alignment/>
    </xf>
    <xf numFmtId="43" fontId="5" fillId="0" borderId="0" xfId="0" applyNumberFormat="1" applyFont="1" applyFill="1" applyAlignment="1">
      <alignment/>
    </xf>
    <xf numFmtId="164" fontId="5" fillId="0" borderId="0" xfId="0" applyNumberFormat="1" applyFont="1" applyFill="1" applyAlignment="1">
      <alignment/>
    </xf>
    <xf numFmtId="0" fontId="7" fillId="0" borderId="0" xfId="0" applyFont="1" applyFill="1" applyAlignment="1">
      <alignment/>
    </xf>
    <xf numFmtId="43" fontId="7" fillId="0" borderId="0" xfId="15" applyFont="1" applyFill="1" applyAlignment="1">
      <alignment/>
    </xf>
    <xf numFmtId="0" fontId="6" fillId="0" borderId="0" xfId="0" applyFont="1" applyFill="1" applyAlignment="1">
      <alignment/>
    </xf>
    <xf numFmtId="43" fontId="3" fillId="0" borderId="0" xfId="15"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4" fillId="0" borderId="4" xfId="0" applyNumberFormat="1" applyFont="1" applyFill="1" applyBorder="1" applyAlignment="1">
      <alignment horizontal="center"/>
    </xf>
    <xf numFmtId="41" fontId="4" fillId="0" borderId="5" xfId="0" applyNumberFormat="1" applyFont="1" applyFill="1" applyBorder="1" applyAlignment="1">
      <alignment horizontal="center"/>
    </xf>
    <xf numFmtId="41" fontId="4" fillId="0" borderId="6" xfId="0" applyNumberFormat="1" applyFont="1" applyFill="1" applyBorder="1" applyAlignment="1">
      <alignment horizontal="center"/>
    </xf>
    <xf numFmtId="41" fontId="4" fillId="0" borderId="7" xfId="0" applyNumberFormat="1" applyFont="1" applyFill="1" applyBorder="1" applyAlignment="1">
      <alignment/>
    </xf>
    <xf numFmtId="41" fontId="4" fillId="0" borderId="8" xfId="0" applyNumberFormat="1" applyFont="1" applyFill="1" applyBorder="1" applyAlignment="1">
      <alignment horizontal="center"/>
    </xf>
    <xf numFmtId="41" fontId="4" fillId="0" borderId="9" xfId="0" applyNumberFormat="1" applyFont="1" applyFill="1" applyBorder="1" applyAlignment="1">
      <alignment horizontal="center"/>
    </xf>
    <xf numFmtId="41" fontId="4" fillId="0" borderId="10" xfId="0" applyNumberFormat="1" applyFont="1" applyFill="1" applyBorder="1" applyAlignment="1">
      <alignment horizontal="center"/>
    </xf>
    <xf numFmtId="41" fontId="4" fillId="0" borderId="11" xfId="0" applyNumberFormat="1" applyFont="1" applyFill="1" applyBorder="1" applyAlignment="1">
      <alignment horizontal="center"/>
    </xf>
    <xf numFmtId="41" fontId="4" fillId="0" borderId="12" xfId="0" applyNumberFormat="1" applyFont="1" applyFill="1" applyBorder="1" applyAlignment="1">
      <alignment/>
    </xf>
    <xf numFmtId="41" fontId="4" fillId="0" borderId="13" xfId="0" applyNumberFormat="1" applyFont="1" applyFill="1" applyBorder="1" applyAlignment="1">
      <alignment/>
    </xf>
    <xf numFmtId="41" fontId="4" fillId="0" borderId="14" xfId="0" applyNumberFormat="1" applyFont="1" applyFill="1" applyBorder="1" applyAlignment="1">
      <alignment/>
    </xf>
    <xf numFmtId="41" fontId="1" fillId="0" borderId="8"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166" fontId="1" fillId="0" borderId="8" xfId="0" applyNumberFormat="1" applyFont="1" applyFill="1" applyBorder="1" applyAlignment="1">
      <alignment/>
    </xf>
    <xf numFmtId="41" fontId="1" fillId="0" borderId="10"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64" fontId="1" fillId="0" borderId="0" xfId="0" applyNumberFormat="1" applyFont="1" applyFill="1" applyAlignment="1">
      <alignment/>
    </xf>
    <xf numFmtId="164" fontId="4" fillId="0" borderId="0" xfId="0" applyNumberFormat="1" applyFont="1" applyFill="1" applyAlignment="1">
      <alignment horizontal="center"/>
    </xf>
    <xf numFmtId="0" fontId="4" fillId="0" borderId="0" xfId="0" applyFont="1" applyFill="1" applyAlignment="1">
      <alignment horizontal="center"/>
    </xf>
    <xf numFmtId="164" fontId="1" fillId="0" borderId="3" xfId="0" applyNumberFormat="1" applyFont="1" applyFill="1" applyBorder="1" applyAlignment="1">
      <alignment/>
    </xf>
    <xf numFmtId="164" fontId="1" fillId="0" borderId="15" xfId="0" applyNumberFormat="1" applyFont="1" applyFill="1" applyBorder="1" applyAlignment="1">
      <alignment/>
    </xf>
    <xf numFmtId="164" fontId="8" fillId="0" borderId="0" xfId="0" applyNumberFormat="1"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horizontal="center"/>
    </xf>
    <xf numFmtId="164" fontId="3" fillId="0" borderId="3" xfId="0" applyNumberFormat="1" applyFont="1" applyFill="1" applyBorder="1" applyAlignment="1">
      <alignment horizontal="right"/>
    </xf>
    <xf numFmtId="164" fontId="3" fillId="0" borderId="16" xfId="0" applyNumberFormat="1" applyFont="1" applyFill="1" applyBorder="1" applyAlignment="1">
      <alignment/>
    </xf>
    <xf numFmtId="0" fontId="6" fillId="0" borderId="0" xfId="0" applyFont="1" applyFill="1" applyBorder="1" applyAlignment="1">
      <alignment/>
    </xf>
    <xf numFmtId="164" fontId="5" fillId="0" borderId="0" xfId="0" applyNumberFormat="1" applyFont="1" applyFill="1" applyBorder="1" applyAlignment="1" quotePrefix="1">
      <alignment horizontal="center"/>
    </xf>
    <xf numFmtId="164" fontId="3" fillId="0" borderId="0" xfId="0" applyNumberFormat="1" applyFont="1" applyFill="1" applyBorder="1" applyAlignment="1">
      <alignment horizontal="right"/>
    </xf>
    <xf numFmtId="164" fontId="4" fillId="0" borderId="0" xfId="0" applyNumberFormat="1" applyFont="1" applyFill="1" applyAlignment="1">
      <alignment horizontal="right"/>
    </xf>
    <xf numFmtId="0" fontId="11" fillId="0" borderId="0" xfId="0" applyFont="1" applyFill="1" applyAlignment="1">
      <alignment/>
    </xf>
    <xf numFmtId="164" fontId="1" fillId="0" borderId="0" xfId="0" applyNumberFormat="1" applyFont="1" applyFill="1" applyBorder="1" applyAlignment="1">
      <alignment/>
    </xf>
    <xf numFmtId="15" fontId="4" fillId="0" borderId="8" xfId="0" applyNumberFormat="1" applyFont="1" applyFill="1" applyBorder="1" applyAlignment="1" quotePrefix="1">
      <alignment horizontal="center"/>
    </xf>
    <xf numFmtId="15" fontId="4" fillId="0" borderId="9" xfId="0" applyNumberFormat="1" applyFont="1" applyFill="1" applyBorder="1" applyAlignment="1" quotePrefix="1">
      <alignment horizontal="center"/>
    </xf>
    <xf numFmtId="166" fontId="1" fillId="0" borderId="9" xfId="0" applyNumberFormat="1" applyFont="1" applyFill="1" applyBorder="1" applyAlignment="1">
      <alignment horizontal="center"/>
    </xf>
    <xf numFmtId="164" fontId="5" fillId="0" borderId="0" xfId="0" applyNumberFormat="1" applyFont="1" applyFill="1" applyAlignment="1">
      <alignment horizontal="right"/>
    </xf>
    <xf numFmtId="164" fontId="5" fillId="0" borderId="0" xfId="0" applyNumberFormat="1" applyFont="1" applyFill="1" applyBorder="1" applyAlignment="1">
      <alignment horizontal="right"/>
    </xf>
    <xf numFmtId="41" fontId="4" fillId="0" borderId="17" xfId="0" applyNumberFormat="1" applyFont="1" applyFill="1" applyBorder="1" applyAlignment="1">
      <alignment horizontal="center"/>
    </xf>
    <xf numFmtId="41" fontId="4" fillId="0" borderId="18" xfId="0" applyNumberFormat="1" applyFont="1" applyFill="1" applyBorder="1" applyAlignment="1">
      <alignment horizontal="center"/>
    </xf>
    <xf numFmtId="0" fontId="1" fillId="0" borderId="0" xfId="0" applyFont="1" applyFill="1" applyAlignment="1">
      <alignment horizontal="justify" wrapText="1"/>
    </xf>
    <xf numFmtId="0" fontId="3" fillId="0" borderId="0" xfId="0" applyFont="1" applyFill="1" applyAlignment="1">
      <alignment horizontal="justify" wrapText="1"/>
    </xf>
    <xf numFmtId="164" fontId="4"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95250</xdr:rowOff>
    </xdr:from>
    <xdr:to>
      <xdr:col>2</xdr:col>
      <xdr:colOff>342900</xdr:colOff>
      <xdr:row>7</xdr:row>
      <xdr:rowOff>95250</xdr:rowOff>
    </xdr:to>
    <xdr:sp>
      <xdr:nvSpPr>
        <xdr:cNvPr id="1" name="Line 1"/>
        <xdr:cNvSpPr>
          <a:spLocks/>
        </xdr:cNvSpPr>
      </xdr:nvSpPr>
      <xdr:spPr>
        <a:xfrm flipH="1" flipV="1">
          <a:off x="3476625" y="12287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7</xdr:row>
      <xdr:rowOff>95250</xdr:rowOff>
    </xdr:from>
    <xdr:to>
      <xdr:col>4</xdr:col>
      <xdr:colOff>0</xdr:colOff>
      <xdr:row>7</xdr:row>
      <xdr:rowOff>95250</xdr:rowOff>
    </xdr:to>
    <xdr:sp>
      <xdr:nvSpPr>
        <xdr:cNvPr id="2" name="Line 2"/>
        <xdr:cNvSpPr>
          <a:spLocks/>
        </xdr:cNvSpPr>
      </xdr:nvSpPr>
      <xdr:spPr>
        <a:xfrm>
          <a:off x="4791075" y="12287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A4" sqref="A4"/>
    </sheetView>
  </sheetViews>
  <sheetFormatPr defaultColWidth="9.140625" defaultRowHeight="12.75"/>
  <cols>
    <col min="1" max="1" width="31.57421875" style="19" customWidth="1"/>
    <col min="2" max="2" width="17.140625" style="18" customWidth="1"/>
    <col min="3" max="3" width="18.140625" style="18" customWidth="1"/>
    <col min="4" max="4" width="2.7109375" style="18" customWidth="1"/>
    <col min="5" max="5" width="17.140625" style="18" customWidth="1"/>
    <col min="6" max="6" width="18.57421875" style="18" customWidth="1"/>
    <col min="7" max="7" width="9.140625" style="18" customWidth="1"/>
    <col min="8" max="16384" width="9.140625" style="19" customWidth="1"/>
  </cols>
  <sheetData>
    <row r="1" ht="12.75">
      <c r="A1" s="1" t="s">
        <v>31</v>
      </c>
    </row>
    <row r="2" ht="12.75">
      <c r="A2" s="19" t="s">
        <v>0</v>
      </c>
    </row>
    <row r="3" ht="12.75">
      <c r="A3" s="19" t="s">
        <v>1</v>
      </c>
    </row>
    <row r="5" ht="12.75">
      <c r="A5" s="1" t="s">
        <v>81</v>
      </c>
    </row>
    <row r="6" ht="12.75">
      <c r="A6" s="1" t="s">
        <v>93</v>
      </c>
    </row>
    <row r="7" ht="12.75">
      <c r="A7" s="19" t="s">
        <v>2</v>
      </c>
    </row>
    <row r="8" ht="13.5" thickBot="1"/>
    <row r="9" spans="2:6" ht="12.75">
      <c r="B9" s="62" t="s">
        <v>21</v>
      </c>
      <c r="C9" s="63"/>
      <c r="D9" s="20"/>
      <c r="E9" s="62" t="s">
        <v>22</v>
      </c>
      <c r="F9" s="63"/>
    </row>
    <row r="10" spans="2:6" ht="12.75">
      <c r="B10" s="21"/>
      <c r="C10" s="22" t="s">
        <v>26</v>
      </c>
      <c r="D10" s="23"/>
      <c r="E10" s="21"/>
      <c r="F10" s="22" t="s">
        <v>26</v>
      </c>
    </row>
    <row r="11" spans="2:6" ht="12.75">
      <c r="B11" s="24" t="s">
        <v>23</v>
      </c>
      <c r="C11" s="25" t="s">
        <v>27</v>
      </c>
      <c r="D11" s="23"/>
      <c r="E11" s="24" t="s">
        <v>23</v>
      </c>
      <c r="F11" s="25" t="s">
        <v>27</v>
      </c>
    </row>
    <row r="12" spans="2:6" ht="12.75">
      <c r="B12" s="24" t="s">
        <v>24</v>
      </c>
      <c r="C12" s="25" t="s">
        <v>28</v>
      </c>
      <c r="D12" s="23"/>
      <c r="E12" s="24" t="s">
        <v>24</v>
      </c>
      <c r="F12" s="25" t="s">
        <v>28</v>
      </c>
    </row>
    <row r="13" spans="2:6" ht="12.75">
      <c r="B13" s="24" t="s">
        <v>25</v>
      </c>
      <c r="C13" s="25" t="s">
        <v>25</v>
      </c>
      <c r="D13" s="23"/>
      <c r="E13" s="24" t="s">
        <v>29</v>
      </c>
      <c r="F13" s="25" t="s">
        <v>30</v>
      </c>
    </row>
    <row r="14" spans="2:6" ht="12.75">
      <c r="B14" s="57">
        <v>38442</v>
      </c>
      <c r="C14" s="58">
        <v>38077</v>
      </c>
      <c r="D14" s="23"/>
      <c r="E14" s="57">
        <v>38442</v>
      </c>
      <c r="F14" s="58">
        <v>38077</v>
      </c>
    </row>
    <row r="15" spans="2:6" ht="13.5" thickBot="1">
      <c r="B15" s="26" t="s">
        <v>5</v>
      </c>
      <c r="C15" s="27" t="s">
        <v>5</v>
      </c>
      <c r="D15" s="28"/>
      <c r="E15" s="26" t="s">
        <v>5</v>
      </c>
      <c r="F15" s="27" t="s">
        <v>5</v>
      </c>
    </row>
    <row r="16" spans="2:6" ht="12.75">
      <c r="B16" s="29"/>
      <c r="C16" s="30"/>
      <c r="D16" s="23"/>
      <c r="E16" s="29"/>
      <c r="F16" s="30"/>
    </row>
    <row r="17" spans="1:6" ht="12.75">
      <c r="A17" s="19" t="s">
        <v>32</v>
      </c>
      <c r="B17" s="31">
        <v>4223</v>
      </c>
      <c r="C17" s="32">
        <v>4787</v>
      </c>
      <c r="D17" s="33"/>
      <c r="E17" s="31">
        <f>B17</f>
        <v>4223</v>
      </c>
      <c r="F17" s="32">
        <v>4787</v>
      </c>
    </row>
    <row r="18" spans="2:6" ht="12.75">
      <c r="B18" s="31"/>
      <c r="C18" s="32"/>
      <c r="D18" s="33"/>
      <c r="E18" s="31"/>
      <c r="F18" s="32"/>
    </row>
    <row r="19" spans="1:6" ht="12.75">
      <c r="A19" s="19" t="s">
        <v>71</v>
      </c>
      <c r="B19" s="31">
        <v>69</v>
      </c>
      <c r="C19" s="32">
        <v>216</v>
      </c>
      <c r="D19" s="33"/>
      <c r="E19" s="31">
        <f aca="true" t="shared" si="0" ref="E19:E31">B19</f>
        <v>69</v>
      </c>
      <c r="F19" s="32">
        <v>216</v>
      </c>
    </row>
    <row r="20" spans="1:6" ht="12.75">
      <c r="A20" s="1"/>
      <c r="B20" s="31"/>
      <c r="C20" s="32"/>
      <c r="D20" s="33"/>
      <c r="E20" s="31"/>
      <c r="F20" s="32"/>
    </row>
    <row r="21" spans="1:6" ht="12.75">
      <c r="A21" s="19" t="s">
        <v>68</v>
      </c>
      <c r="B21" s="31">
        <f>B23-B17-B19</f>
        <v>-3401</v>
      </c>
      <c r="C21" s="32">
        <f>C23-C17-C19</f>
        <v>-3678</v>
      </c>
      <c r="D21" s="33"/>
      <c r="E21" s="31">
        <f t="shared" si="0"/>
        <v>-3401</v>
      </c>
      <c r="F21" s="32">
        <f>F23-F17-F19</f>
        <v>-3678</v>
      </c>
    </row>
    <row r="22" spans="2:6" ht="12.75">
      <c r="B22" s="31"/>
      <c r="C22" s="32"/>
      <c r="D22" s="33"/>
      <c r="E22" s="31"/>
      <c r="F22" s="32"/>
    </row>
    <row r="23" spans="1:6" ht="12.75">
      <c r="A23" s="1" t="s">
        <v>33</v>
      </c>
      <c r="B23" s="31">
        <f>B27-B25</f>
        <v>891</v>
      </c>
      <c r="C23" s="32">
        <v>1325</v>
      </c>
      <c r="D23" s="33"/>
      <c r="E23" s="31">
        <f t="shared" si="0"/>
        <v>891</v>
      </c>
      <c r="F23" s="32">
        <v>1325</v>
      </c>
    </row>
    <row r="24" spans="1:6" ht="12.75">
      <c r="A24" s="1"/>
      <c r="B24" s="31"/>
      <c r="C24" s="32"/>
      <c r="D24" s="33"/>
      <c r="E24" s="31"/>
      <c r="F24" s="32"/>
    </row>
    <row r="25" spans="1:6" ht="12.75">
      <c r="A25" s="19" t="s">
        <v>34</v>
      </c>
      <c r="B25" s="31">
        <v>-12</v>
      </c>
      <c r="C25" s="32">
        <v>-17</v>
      </c>
      <c r="D25" s="33"/>
      <c r="E25" s="31">
        <f t="shared" si="0"/>
        <v>-12</v>
      </c>
      <c r="F25" s="32">
        <v>-17</v>
      </c>
    </row>
    <row r="26" spans="2:6" ht="12.75">
      <c r="B26" s="31"/>
      <c r="C26" s="32"/>
      <c r="D26" s="33"/>
      <c r="E26" s="31"/>
      <c r="F26" s="32"/>
    </row>
    <row r="27" spans="1:6" ht="12.75">
      <c r="A27" s="1" t="s">
        <v>35</v>
      </c>
      <c r="B27" s="31">
        <f>B31-B29</f>
        <v>879</v>
      </c>
      <c r="C27" s="32">
        <f>C23+C25</f>
        <v>1308</v>
      </c>
      <c r="D27" s="33"/>
      <c r="E27" s="31">
        <f t="shared" si="0"/>
        <v>879</v>
      </c>
      <c r="F27" s="32">
        <f>F23+F25</f>
        <v>1308</v>
      </c>
    </row>
    <row r="28" spans="1:6" ht="12.75">
      <c r="A28" s="1"/>
      <c r="B28" s="31"/>
      <c r="C28" s="32"/>
      <c r="D28" s="33"/>
      <c r="E28" s="31"/>
      <c r="F28" s="32"/>
    </row>
    <row r="29" spans="1:6" ht="12.75">
      <c r="A29" s="19" t="s">
        <v>36</v>
      </c>
      <c r="B29" s="31">
        <v>-174</v>
      </c>
      <c r="C29" s="32">
        <v>-135</v>
      </c>
      <c r="D29" s="33"/>
      <c r="E29" s="31">
        <f t="shared" si="0"/>
        <v>-174</v>
      </c>
      <c r="F29" s="32">
        <v>-135</v>
      </c>
    </row>
    <row r="30" spans="2:6" ht="12.75">
      <c r="B30" s="31"/>
      <c r="C30" s="32"/>
      <c r="D30" s="33"/>
      <c r="E30" s="31"/>
      <c r="F30" s="32"/>
    </row>
    <row r="31" spans="1:6" ht="12.75">
      <c r="A31" s="1" t="s">
        <v>95</v>
      </c>
      <c r="B31" s="31">
        <v>705</v>
      </c>
      <c r="C31" s="32">
        <f>C27+C29</f>
        <v>1173</v>
      </c>
      <c r="D31" s="33"/>
      <c r="E31" s="31">
        <f t="shared" si="0"/>
        <v>705</v>
      </c>
      <c r="F31" s="32">
        <f>F27+F29</f>
        <v>1173</v>
      </c>
    </row>
    <row r="32" spans="1:6" ht="12.75">
      <c r="A32" s="1"/>
      <c r="B32" s="31"/>
      <c r="C32" s="32"/>
      <c r="D32" s="33"/>
      <c r="E32" s="31"/>
      <c r="F32" s="32"/>
    </row>
    <row r="33" spans="2:6" ht="12.75">
      <c r="B33" s="31"/>
      <c r="C33" s="32"/>
      <c r="D33" s="33"/>
      <c r="E33" s="31"/>
      <c r="F33" s="32"/>
    </row>
    <row r="34" spans="1:6" ht="12.75">
      <c r="A34" s="1" t="s">
        <v>37</v>
      </c>
      <c r="B34" s="31"/>
      <c r="C34" s="32"/>
      <c r="D34" s="33"/>
      <c r="E34" s="31"/>
      <c r="F34" s="32"/>
    </row>
    <row r="35" spans="1:6" ht="12.75">
      <c r="A35" s="1" t="s">
        <v>38</v>
      </c>
      <c r="B35" s="34">
        <v>0.47</v>
      </c>
      <c r="C35" s="59">
        <v>0.8</v>
      </c>
      <c r="D35" s="33"/>
      <c r="E35" s="34">
        <v>0.47</v>
      </c>
      <c r="F35" s="59">
        <v>0.8</v>
      </c>
    </row>
    <row r="36" spans="1:6" ht="12.75">
      <c r="A36" s="1" t="s">
        <v>39</v>
      </c>
      <c r="B36" s="34">
        <v>0.45</v>
      </c>
      <c r="C36" s="59">
        <v>0.73</v>
      </c>
      <c r="D36" s="33"/>
      <c r="E36" s="34">
        <v>0.45</v>
      </c>
      <c r="F36" s="59">
        <v>0.73</v>
      </c>
    </row>
    <row r="37" spans="2:6" ht="13.5" thickBot="1">
      <c r="B37" s="35"/>
      <c r="C37" s="36"/>
      <c r="D37" s="37"/>
      <c r="E37" s="35"/>
      <c r="F37" s="36"/>
    </row>
    <row r="38" spans="2:6" ht="12.75">
      <c r="B38" s="38"/>
      <c r="C38" s="38"/>
      <c r="D38" s="38"/>
      <c r="E38" s="38"/>
      <c r="F38" s="38"/>
    </row>
    <row r="40" spans="1:6" ht="27.75" customHeight="1">
      <c r="A40" s="64" t="s">
        <v>98</v>
      </c>
      <c r="B40" s="64"/>
      <c r="C40" s="64"/>
      <c r="D40" s="64"/>
      <c r="E40" s="64"/>
      <c r="F40" s="64"/>
    </row>
  </sheetData>
  <sheetProtection password="CC5F" sheet="1" objects="1" scenarios="1" selectLockedCells="1" selectUnlockedCells="1"/>
  <mergeCells count="3">
    <mergeCell ref="B9:C9"/>
    <mergeCell ref="E9:F9"/>
    <mergeCell ref="A40:F40"/>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4" sqref="A4"/>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31</v>
      </c>
    </row>
    <row r="2" ht="15">
      <c r="A2" s="3" t="s">
        <v>0</v>
      </c>
    </row>
    <row r="3" ht="15">
      <c r="A3" s="3" t="s">
        <v>1</v>
      </c>
    </row>
    <row r="5" ht="15">
      <c r="A5" s="2" t="s">
        <v>84</v>
      </c>
    </row>
    <row r="6" ht="15">
      <c r="A6" s="2" t="s">
        <v>90</v>
      </c>
    </row>
    <row r="7" ht="15">
      <c r="A7" s="3" t="s">
        <v>2</v>
      </c>
    </row>
    <row r="9" spans="3:5" ht="15">
      <c r="C9" s="5" t="s">
        <v>79</v>
      </c>
      <c r="D9" s="5"/>
      <c r="E9" s="5" t="s">
        <v>79</v>
      </c>
    </row>
    <row r="10" spans="3:5" ht="15">
      <c r="C10" s="6" t="s">
        <v>91</v>
      </c>
      <c r="D10" s="6"/>
      <c r="E10" s="6" t="s">
        <v>87</v>
      </c>
    </row>
    <row r="11" spans="3:5" ht="15">
      <c r="C11" s="5" t="s">
        <v>3</v>
      </c>
      <c r="D11" s="5"/>
      <c r="E11" s="5" t="s">
        <v>4</v>
      </c>
    </row>
    <row r="12" spans="3:5" ht="15">
      <c r="C12" s="60" t="s">
        <v>5</v>
      </c>
      <c r="D12" s="5"/>
      <c r="E12" s="60" t="s">
        <v>5</v>
      </c>
    </row>
    <row r="14" spans="1:5" ht="15">
      <c r="A14" s="2" t="s">
        <v>6</v>
      </c>
      <c r="C14" s="4">
        <v>11101</v>
      </c>
      <c r="E14" s="4">
        <v>10436</v>
      </c>
    </row>
    <row r="15" spans="1:5" ht="15">
      <c r="A15" s="2" t="s">
        <v>7</v>
      </c>
      <c r="C15" s="4">
        <v>982</v>
      </c>
      <c r="E15" s="4">
        <v>996</v>
      </c>
    </row>
    <row r="16" spans="1:5" ht="15">
      <c r="A16" s="2" t="s">
        <v>88</v>
      </c>
      <c r="C16" s="4">
        <v>105</v>
      </c>
      <c r="E16" s="4">
        <v>57</v>
      </c>
    </row>
    <row r="18" ht="15">
      <c r="A18" s="2" t="s">
        <v>8</v>
      </c>
    </row>
    <row r="19" spans="1:5" ht="15">
      <c r="A19" s="3" t="s">
        <v>9</v>
      </c>
      <c r="C19" s="4">
        <v>3009</v>
      </c>
      <c r="E19" s="4">
        <v>2715</v>
      </c>
    </row>
    <row r="20" spans="1:5" ht="15">
      <c r="A20" s="3" t="s">
        <v>73</v>
      </c>
      <c r="C20" s="4">
        <v>3290</v>
      </c>
      <c r="E20" s="4">
        <v>3560</v>
      </c>
    </row>
    <row r="21" spans="1:5" ht="15">
      <c r="A21" s="3" t="s">
        <v>72</v>
      </c>
      <c r="C21" s="4">
        <v>794</v>
      </c>
      <c r="E21" s="4">
        <v>891</v>
      </c>
    </row>
    <row r="22" spans="1:5" ht="15">
      <c r="A22" s="3" t="s">
        <v>10</v>
      </c>
      <c r="C22" s="4">
        <v>8525</v>
      </c>
      <c r="E22" s="4">
        <v>7221</v>
      </c>
    </row>
    <row r="23" spans="3:5" ht="15">
      <c r="C23" s="8">
        <f>SUM(C19:C22)</f>
        <v>15618</v>
      </c>
      <c r="D23" s="9"/>
      <c r="E23" s="8">
        <f>SUM(E19:E22)</f>
        <v>14387</v>
      </c>
    </row>
    <row r="24" ht="15">
      <c r="A24" s="2"/>
    </row>
    <row r="25" ht="15">
      <c r="A25" s="2" t="s">
        <v>11</v>
      </c>
    </row>
    <row r="26" spans="1:5" ht="15">
      <c r="A26" s="3" t="s">
        <v>74</v>
      </c>
      <c r="C26" s="4">
        <v>776</v>
      </c>
      <c r="E26" s="4">
        <v>747</v>
      </c>
    </row>
    <row r="27" spans="1:5" ht="15">
      <c r="A27" s="3" t="s">
        <v>75</v>
      </c>
      <c r="C27" s="4">
        <v>2752</v>
      </c>
      <c r="E27" s="4">
        <v>1418</v>
      </c>
    </row>
    <row r="28" spans="1:5" ht="15">
      <c r="A28" s="3" t="s">
        <v>12</v>
      </c>
      <c r="C28" s="4">
        <v>94</v>
      </c>
      <c r="E28" s="4">
        <v>150</v>
      </c>
    </row>
    <row r="29" spans="1:5" ht="15">
      <c r="A29" s="3" t="s">
        <v>13</v>
      </c>
      <c r="C29" s="4">
        <v>4</v>
      </c>
      <c r="E29" s="4">
        <v>5</v>
      </c>
    </row>
    <row r="30" spans="3:5" ht="15">
      <c r="C30" s="8">
        <f>SUM(C26:C29)</f>
        <v>3626</v>
      </c>
      <c r="D30" s="9"/>
      <c r="E30" s="8">
        <f>SUM(E26:E29)</f>
        <v>2320</v>
      </c>
    </row>
    <row r="31" spans="3:5" ht="15">
      <c r="C31" s="9"/>
      <c r="D31" s="9"/>
      <c r="E31" s="9"/>
    </row>
    <row r="33" spans="1:5" ht="15">
      <c r="A33" s="2" t="s">
        <v>14</v>
      </c>
      <c r="C33" s="4">
        <f>C23-C30</f>
        <v>11992</v>
      </c>
      <c r="E33" s="4">
        <f>E23-E30</f>
        <v>12067</v>
      </c>
    </row>
    <row r="35" spans="3:5" ht="15.75" thickBot="1">
      <c r="C35" s="10">
        <f>C33+C15+C14+C16</f>
        <v>24180</v>
      </c>
      <c r="D35" s="9"/>
      <c r="E35" s="10">
        <f>E33+E15+E14+E16</f>
        <v>23556</v>
      </c>
    </row>
    <row r="37" ht="15">
      <c r="A37" s="3" t="s">
        <v>15</v>
      </c>
    </row>
    <row r="39" ht="15">
      <c r="A39" s="2" t="s">
        <v>16</v>
      </c>
    </row>
    <row r="40" spans="1:5" ht="15">
      <c r="A40" s="3" t="s">
        <v>17</v>
      </c>
      <c r="C40" s="4">
        <v>15039</v>
      </c>
      <c r="E40" s="4">
        <v>15039</v>
      </c>
    </row>
    <row r="41" spans="1:5" ht="15">
      <c r="A41" s="3" t="s">
        <v>18</v>
      </c>
      <c r="C41" s="11">
        <v>8310</v>
      </c>
      <c r="D41" s="9"/>
      <c r="E41" s="11">
        <v>7634</v>
      </c>
    </row>
    <row r="42" spans="3:5" ht="15">
      <c r="C42" s="4">
        <f>SUM(C40:C41)</f>
        <v>23349</v>
      </c>
      <c r="E42" s="4">
        <f>SUM(E40:E41)</f>
        <v>22673</v>
      </c>
    </row>
    <row r="44" spans="1:5" ht="15">
      <c r="A44" s="2" t="s">
        <v>70</v>
      </c>
      <c r="C44" s="4">
        <v>0</v>
      </c>
      <c r="E44" s="4">
        <v>0</v>
      </c>
    </row>
    <row r="46" ht="15">
      <c r="A46" s="2" t="s">
        <v>19</v>
      </c>
    </row>
    <row r="47" spans="1:5" ht="15">
      <c r="A47" s="3" t="s">
        <v>12</v>
      </c>
      <c r="C47" s="4">
        <v>167</v>
      </c>
      <c r="E47" s="4">
        <v>188</v>
      </c>
    </row>
    <row r="48" spans="1:5" ht="15">
      <c r="A48" s="3" t="s">
        <v>20</v>
      </c>
      <c r="C48" s="4">
        <v>664</v>
      </c>
      <c r="E48" s="4">
        <v>695</v>
      </c>
    </row>
    <row r="49" spans="3:5" ht="15.75" thickBot="1">
      <c r="C49" s="10">
        <f>SUM(C42:C48)</f>
        <v>24180</v>
      </c>
      <c r="D49" s="9"/>
      <c r="E49" s="10">
        <f>SUM(E42:E48)</f>
        <v>23556</v>
      </c>
    </row>
    <row r="51" spans="1:5" ht="15">
      <c r="A51" s="2" t="s">
        <v>69</v>
      </c>
      <c r="C51" s="12">
        <v>0.15</v>
      </c>
      <c r="D51" s="13"/>
      <c r="E51" s="12">
        <v>0.14</v>
      </c>
    </row>
    <row r="52" spans="2:3" ht="15">
      <c r="B52" s="14"/>
      <c r="C52" s="15"/>
    </row>
    <row r="53" spans="1:3" ht="15">
      <c r="A53" s="16"/>
      <c r="C53" s="17"/>
    </row>
    <row r="55" spans="1:5" ht="45.75" customHeight="1">
      <c r="A55" s="65" t="s">
        <v>99</v>
      </c>
      <c r="B55" s="65"/>
      <c r="C55" s="65"/>
      <c r="D55" s="65"/>
      <c r="E55" s="65"/>
    </row>
  </sheetData>
  <sheetProtection password="CC5F" sheet="1" objects="1" scenarios="1" selectLockedCells="1" selectUnlockedCells="1"/>
  <mergeCells count="1">
    <mergeCell ref="A55:E55"/>
  </mergeCells>
  <printOptions/>
  <pageMargins left="0.75" right="0.75" top="1" bottom="1" header="0.5" footer="0.5"/>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4" sqref="A4"/>
    </sheetView>
  </sheetViews>
  <sheetFormatPr defaultColWidth="9.140625" defaultRowHeight="12.75"/>
  <cols>
    <col min="1" max="1" width="39.7109375" style="19" customWidth="1"/>
    <col min="2" max="6" width="12.28125" style="39" customWidth="1"/>
    <col min="7" max="16384" width="9.140625" style="19" customWidth="1"/>
  </cols>
  <sheetData>
    <row r="1" ht="12.75">
      <c r="A1" s="1" t="s">
        <v>31</v>
      </c>
    </row>
    <row r="2" ht="12.75">
      <c r="A2" s="19" t="s">
        <v>0</v>
      </c>
    </row>
    <row r="3" ht="12.75">
      <c r="A3" s="19" t="s">
        <v>1</v>
      </c>
    </row>
    <row r="5" ht="12.75">
      <c r="A5" s="1" t="s">
        <v>85</v>
      </c>
    </row>
    <row r="6" ht="12.75">
      <c r="A6" s="1" t="s">
        <v>93</v>
      </c>
    </row>
    <row r="7" ht="12.75">
      <c r="A7" s="19" t="s">
        <v>2</v>
      </c>
    </row>
    <row r="8" spans="3:5" ht="12.75">
      <c r="C8" s="66" t="s">
        <v>47</v>
      </c>
      <c r="D8" s="66"/>
      <c r="E8" s="40" t="s">
        <v>48</v>
      </c>
    </row>
    <row r="9" spans="2:6" s="41" customFormat="1" ht="12.75">
      <c r="B9" s="54" t="s">
        <v>40</v>
      </c>
      <c r="C9" s="54" t="s">
        <v>40</v>
      </c>
      <c r="D9" s="54" t="s">
        <v>43</v>
      </c>
      <c r="E9" s="54" t="s">
        <v>45</v>
      </c>
      <c r="F9" s="54"/>
    </row>
    <row r="10" spans="2:6" s="41" customFormat="1" ht="12.75">
      <c r="B10" s="54" t="s">
        <v>41</v>
      </c>
      <c r="C10" s="54" t="s">
        <v>42</v>
      </c>
      <c r="D10" s="54" t="s">
        <v>44</v>
      </c>
      <c r="E10" s="54" t="s">
        <v>46</v>
      </c>
      <c r="F10" s="54" t="s">
        <v>86</v>
      </c>
    </row>
    <row r="11" spans="2:6" s="41" customFormat="1" ht="12.75">
      <c r="B11" s="54" t="s">
        <v>5</v>
      </c>
      <c r="C11" s="54" t="s">
        <v>5</v>
      </c>
      <c r="D11" s="54" t="s">
        <v>5</v>
      </c>
      <c r="E11" s="54" t="s">
        <v>5</v>
      </c>
      <c r="F11" s="54" t="s">
        <v>5</v>
      </c>
    </row>
    <row r="13" spans="1:6" ht="12.75">
      <c r="A13" s="1" t="s">
        <v>94</v>
      </c>
      <c r="B13" s="39">
        <v>15039</v>
      </c>
      <c r="C13" s="39">
        <v>444</v>
      </c>
      <c r="D13" s="39">
        <v>2602</v>
      </c>
      <c r="E13" s="39">
        <v>4588</v>
      </c>
      <c r="F13" s="39">
        <f>SUM(B13:E13)</f>
        <v>22673</v>
      </c>
    </row>
    <row r="15" spans="1:6" ht="12.75">
      <c r="A15" s="19" t="s">
        <v>76</v>
      </c>
      <c r="B15" s="39">
        <v>0</v>
      </c>
      <c r="C15" s="39">
        <v>0</v>
      </c>
      <c r="D15" s="39">
        <v>-29</v>
      </c>
      <c r="E15" s="39">
        <v>0</v>
      </c>
      <c r="F15" s="39">
        <f>SUM(B15:E15)</f>
        <v>-29</v>
      </c>
    </row>
    <row r="16" spans="1:6" ht="12.75">
      <c r="A16" s="19" t="s">
        <v>95</v>
      </c>
      <c r="B16" s="42">
        <v>0</v>
      </c>
      <c r="C16" s="42">
        <v>0</v>
      </c>
      <c r="D16" s="42">
        <v>0</v>
      </c>
      <c r="E16" s="42">
        <f>'Income Statement'!E31</f>
        <v>705</v>
      </c>
      <c r="F16" s="42">
        <f>SUM(B16:E16)</f>
        <v>705</v>
      </c>
    </row>
    <row r="18" spans="1:8" ht="13.5" thickBot="1">
      <c r="A18" s="1" t="s">
        <v>96</v>
      </c>
      <c r="B18" s="43">
        <f>SUM(B13:B16)</f>
        <v>15039</v>
      </c>
      <c r="C18" s="43">
        <f>SUM(C13:C16)</f>
        <v>444</v>
      </c>
      <c r="D18" s="43">
        <f>SUM(D13:D16)</f>
        <v>2573</v>
      </c>
      <c r="E18" s="43">
        <f>SUM(E13:E16)</f>
        <v>5293</v>
      </c>
      <c r="F18" s="43">
        <f>SUM(F13:F16)</f>
        <v>23349</v>
      </c>
      <c r="H18" s="44"/>
    </row>
    <row r="21" spans="1:6" ht="12.75">
      <c r="A21" s="1" t="s">
        <v>80</v>
      </c>
      <c r="B21" s="39">
        <v>9141</v>
      </c>
      <c r="C21" s="39">
        <v>3688</v>
      </c>
      <c r="D21" s="39">
        <v>2715</v>
      </c>
      <c r="E21" s="39">
        <v>3507</v>
      </c>
      <c r="F21" s="39">
        <v>19051</v>
      </c>
    </row>
    <row r="23" spans="1:6" ht="12.75">
      <c r="A23" s="19" t="s">
        <v>49</v>
      </c>
      <c r="B23" s="39">
        <v>34</v>
      </c>
      <c r="C23" s="39">
        <v>85</v>
      </c>
      <c r="D23" s="39">
        <v>0</v>
      </c>
      <c r="E23" s="39">
        <v>0</v>
      </c>
      <c r="F23" s="39">
        <f>SUM(B23:E23)</f>
        <v>119</v>
      </c>
    </row>
    <row r="24" spans="1:6" ht="12.75">
      <c r="A24" s="19" t="s">
        <v>76</v>
      </c>
      <c r="B24" s="39">
        <v>0</v>
      </c>
      <c r="C24" s="39">
        <v>0</v>
      </c>
      <c r="D24" s="39">
        <v>-28</v>
      </c>
      <c r="E24" s="39">
        <v>0</v>
      </c>
      <c r="F24" s="39">
        <f>SUM(B24:E24)</f>
        <v>-28</v>
      </c>
    </row>
    <row r="25" spans="1:6" ht="12.75">
      <c r="A25" s="19" t="s">
        <v>95</v>
      </c>
      <c r="B25" s="42">
        <v>0</v>
      </c>
      <c r="C25" s="42">
        <v>0</v>
      </c>
      <c r="D25" s="42">
        <v>0</v>
      </c>
      <c r="E25" s="42">
        <f>'Income Statement'!F31</f>
        <v>1173</v>
      </c>
      <c r="F25" s="42">
        <f>SUM(B25:E25)</f>
        <v>1173</v>
      </c>
    </row>
    <row r="27" spans="1:6" ht="13.5" thickBot="1">
      <c r="A27" s="1" t="s">
        <v>97</v>
      </c>
      <c r="B27" s="43">
        <f>SUM(B21:B25)</f>
        <v>9175</v>
      </c>
      <c r="C27" s="43">
        <f>SUM(C21:C25)</f>
        <v>3773</v>
      </c>
      <c r="D27" s="43">
        <f>SUM(D21:D25)</f>
        <v>2687</v>
      </c>
      <c r="E27" s="43">
        <f>SUM(E21:E25)</f>
        <v>4680</v>
      </c>
      <c r="F27" s="43">
        <f>SUM(F21:F25)</f>
        <v>20315</v>
      </c>
    </row>
    <row r="28" spans="2:6" ht="12.75">
      <c r="B28" s="56"/>
      <c r="C28" s="56"/>
      <c r="D28" s="56"/>
      <c r="E28" s="56"/>
      <c r="F28" s="56"/>
    </row>
    <row r="29" spans="2:6" ht="12.75">
      <c r="B29" s="56"/>
      <c r="C29" s="56"/>
      <c r="D29" s="56"/>
      <c r="E29" s="56"/>
      <c r="F29" s="56"/>
    </row>
    <row r="31" ht="12.75">
      <c r="A31" s="55"/>
    </row>
    <row r="33" spans="1:6" ht="24.75" customHeight="1">
      <c r="A33" s="64" t="s">
        <v>100</v>
      </c>
      <c r="B33" s="64"/>
      <c r="C33" s="64"/>
      <c r="D33" s="64"/>
      <c r="E33" s="64"/>
      <c r="F33" s="64"/>
    </row>
  </sheetData>
  <sheetProtection password="CC5F" sheet="1" objects="1" scenarios="1" selectLockedCells="1" selectUnlockedCells="1"/>
  <mergeCells count="2">
    <mergeCell ref="C8:D8"/>
    <mergeCell ref="A33:F33"/>
  </mergeCells>
  <printOptions/>
  <pageMargins left="0.75" right="0.75" top="1" bottom="1" header="0.5" footer="0.5"/>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50"/>
  <sheetViews>
    <sheetView workbookViewId="0" topLeftCell="A1">
      <selection activeCell="A4" sqref="A4"/>
    </sheetView>
  </sheetViews>
  <sheetFormatPr defaultColWidth="9.140625" defaultRowHeight="12.75"/>
  <cols>
    <col min="1" max="1" width="58.7109375" style="3" customWidth="1"/>
    <col min="2" max="2" width="8.57421875" style="3" customWidth="1"/>
    <col min="3" max="3" width="14.8515625" style="4" customWidth="1"/>
    <col min="4" max="4" width="6.421875" style="9" customWidth="1"/>
    <col min="5" max="5" width="14.8515625" style="9" customWidth="1"/>
    <col min="6" max="16384" width="9.140625" style="3" customWidth="1"/>
  </cols>
  <sheetData>
    <row r="1" ht="15">
      <c r="A1" s="2" t="s">
        <v>31</v>
      </c>
    </row>
    <row r="2" ht="15">
      <c r="A2" s="3" t="s">
        <v>0</v>
      </c>
    </row>
    <row r="3" ht="15">
      <c r="A3" s="3" t="s">
        <v>1</v>
      </c>
    </row>
    <row r="5" ht="15">
      <c r="A5" s="2" t="s">
        <v>82</v>
      </c>
    </row>
    <row r="6" ht="15">
      <c r="A6" s="2" t="s">
        <v>93</v>
      </c>
    </row>
    <row r="7" ht="15">
      <c r="A7" s="3" t="s">
        <v>2</v>
      </c>
    </row>
    <row r="9" spans="3:5" ht="15">
      <c r="C9" s="6" t="s">
        <v>91</v>
      </c>
      <c r="D9" s="52"/>
      <c r="E9" s="6" t="s">
        <v>92</v>
      </c>
    </row>
    <row r="10" spans="2:5" ht="15">
      <c r="B10" s="45"/>
      <c r="C10" s="60" t="s">
        <v>5</v>
      </c>
      <c r="D10" s="48"/>
      <c r="E10" s="61" t="s">
        <v>5</v>
      </c>
    </row>
    <row r="11" ht="15">
      <c r="D11" s="47"/>
    </row>
    <row r="12" spans="1:4" ht="15">
      <c r="A12" s="46" t="s">
        <v>50</v>
      </c>
      <c r="B12" s="47"/>
      <c r="C12" s="9"/>
      <c r="D12" s="47"/>
    </row>
    <row r="13" spans="1:5" ht="15">
      <c r="A13" s="47" t="s">
        <v>101</v>
      </c>
      <c r="B13" s="48"/>
      <c r="C13" s="9">
        <f>'Income Statement'!E27</f>
        <v>879</v>
      </c>
      <c r="D13" s="48"/>
      <c r="E13" s="9">
        <v>1308</v>
      </c>
    </row>
    <row r="14" spans="1:3" ht="15">
      <c r="A14" s="47" t="s">
        <v>51</v>
      </c>
      <c r="B14" s="47"/>
      <c r="C14" s="9"/>
    </row>
    <row r="15" spans="1:5" ht="15">
      <c r="A15" s="47" t="s">
        <v>52</v>
      </c>
      <c r="B15" s="47"/>
      <c r="C15" s="9">
        <v>727</v>
      </c>
      <c r="E15" s="9">
        <v>626</v>
      </c>
    </row>
    <row r="16" spans="1:5" ht="15">
      <c r="A16" s="47" t="s">
        <v>53</v>
      </c>
      <c r="B16" s="47"/>
      <c r="C16" s="11">
        <v>-16</v>
      </c>
      <c r="E16" s="11">
        <v>-90</v>
      </c>
    </row>
    <row r="17" spans="1:5" ht="15">
      <c r="A17" s="47" t="s">
        <v>60</v>
      </c>
      <c r="B17" s="47"/>
      <c r="C17" s="9">
        <f>SUM(C13:C16)</f>
        <v>1590</v>
      </c>
      <c r="E17" s="9">
        <f>SUM(E13:E16)</f>
        <v>1844</v>
      </c>
    </row>
    <row r="18" spans="1:3" ht="15">
      <c r="A18" s="47" t="s">
        <v>54</v>
      </c>
      <c r="B18" s="47"/>
      <c r="C18" s="9"/>
    </row>
    <row r="19" spans="1:5" ht="15">
      <c r="A19" s="47" t="s">
        <v>55</v>
      </c>
      <c r="B19" s="47"/>
      <c r="C19" s="9">
        <v>25</v>
      </c>
      <c r="E19" s="9">
        <v>-137</v>
      </c>
    </row>
    <row r="20" spans="1:5" ht="15">
      <c r="A20" s="47" t="s">
        <v>56</v>
      </c>
      <c r="B20" s="47"/>
      <c r="C20" s="49">
        <v>72</v>
      </c>
      <c r="E20" s="49">
        <v>17</v>
      </c>
    </row>
    <row r="21" spans="1:5" ht="15">
      <c r="A21" s="47" t="s">
        <v>57</v>
      </c>
      <c r="B21" s="47"/>
      <c r="C21" s="9">
        <f>SUM(C17:C20)</f>
        <v>1687</v>
      </c>
      <c r="E21" s="9">
        <f>SUM(E17:E20)</f>
        <v>1724</v>
      </c>
    </row>
    <row r="22" spans="1:5" ht="15">
      <c r="A22" s="47" t="s">
        <v>58</v>
      </c>
      <c r="B22" s="47"/>
      <c r="C22" s="9">
        <v>-5</v>
      </c>
      <c r="E22" s="9">
        <v>-13</v>
      </c>
    </row>
    <row r="23" spans="1:5" ht="15">
      <c r="A23" s="47" t="s">
        <v>78</v>
      </c>
      <c r="B23" s="47"/>
      <c r="C23" s="9">
        <v>33</v>
      </c>
      <c r="E23" s="9">
        <v>5</v>
      </c>
    </row>
    <row r="24" spans="1:5" ht="15">
      <c r="A24" s="47" t="s">
        <v>59</v>
      </c>
      <c r="B24" s="47"/>
      <c r="C24" s="11">
        <v>-161</v>
      </c>
      <c r="E24" s="11">
        <v>-158</v>
      </c>
    </row>
    <row r="25" spans="1:5" ht="15">
      <c r="A25" s="47" t="s">
        <v>77</v>
      </c>
      <c r="B25" s="47"/>
      <c r="C25" s="9">
        <f>SUM(C21:C24)</f>
        <v>1554</v>
      </c>
      <c r="E25" s="9">
        <f>SUM(E21:E24)</f>
        <v>1558</v>
      </c>
    </row>
    <row r="26" spans="1:3" ht="15">
      <c r="A26" s="47"/>
      <c r="B26" s="47"/>
      <c r="C26" s="9"/>
    </row>
    <row r="27" spans="1:3" ht="15">
      <c r="A27" s="46" t="s">
        <v>61</v>
      </c>
      <c r="B27" s="47"/>
      <c r="C27" s="9"/>
    </row>
    <row r="28" spans="1:5" ht="15">
      <c r="A28" s="47" t="s">
        <v>62</v>
      </c>
      <c r="B28" s="47"/>
      <c r="C28" s="9">
        <v>-125</v>
      </c>
      <c r="E28" s="9">
        <v>-544</v>
      </c>
    </row>
    <row r="29" spans="1:3" ht="15">
      <c r="A29" s="47"/>
      <c r="B29" s="47"/>
      <c r="C29" s="9"/>
    </row>
    <row r="30" spans="1:3" ht="15">
      <c r="A30" s="46" t="s">
        <v>63</v>
      </c>
      <c r="B30" s="47"/>
      <c r="C30" s="9"/>
    </row>
    <row r="31" spans="1:5" ht="15">
      <c r="A31" s="47" t="s">
        <v>64</v>
      </c>
      <c r="B31" s="47"/>
      <c r="C31" s="9">
        <v>-77</v>
      </c>
      <c r="E31" s="9">
        <v>-90</v>
      </c>
    </row>
    <row r="32" spans="1:5" ht="15">
      <c r="A32" s="47" t="s">
        <v>89</v>
      </c>
      <c r="B32" s="47"/>
      <c r="C32" s="11">
        <v>-48</v>
      </c>
      <c r="E32" s="11">
        <v>0</v>
      </c>
    </row>
    <row r="33" spans="1:5" ht="15">
      <c r="A33" s="47" t="s">
        <v>83</v>
      </c>
      <c r="B33" s="47"/>
      <c r="C33" s="9">
        <f>SUM(C31:C32)</f>
        <v>-125</v>
      </c>
      <c r="E33" s="9">
        <f>SUM(E31:E32)</f>
        <v>-90</v>
      </c>
    </row>
    <row r="34" spans="1:3" ht="15">
      <c r="A34" s="47"/>
      <c r="B34" s="47"/>
      <c r="C34" s="9"/>
    </row>
    <row r="35" spans="1:5" ht="15">
      <c r="A35" s="46" t="s">
        <v>65</v>
      </c>
      <c r="B35" s="47"/>
      <c r="C35" s="9">
        <f>C25+C28+C33</f>
        <v>1304</v>
      </c>
      <c r="E35" s="9">
        <f>E25+E28+E33</f>
        <v>924</v>
      </c>
    </row>
    <row r="36" spans="1:5" ht="15">
      <c r="A36" s="46" t="s">
        <v>103</v>
      </c>
      <c r="B36" s="47"/>
      <c r="C36" s="9">
        <v>7221</v>
      </c>
      <c r="E36" s="53">
        <v>5028</v>
      </c>
    </row>
    <row r="37" spans="1:5" ht="15.75" thickBot="1">
      <c r="A37" s="46" t="s">
        <v>104</v>
      </c>
      <c r="B37" s="47"/>
      <c r="C37" s="10">
        <f>SUM(C35:C36)</f>
        <v>8525</v>
      </c>
      <c r="E37" s="10">
        <f>SUM(E35:E36)</f>
        <v>5952</v>
      </c>
    </row>
    <row r="38" spans="1:3" ht="15">
      <c r="A38" s="47"/>
      <c r="B38" s="47"/>
      <c r="C38" s="9"/>
    </row>
    <row r="39" spans="1:3" ht="15">
      <c r="A39" s="47" t="s">
        <v>66</v>
      </c>
      <c r="B39" s="47"/>
      <c r="C39" s="9"/>
    </row>
    <row r="40" spans="1:5" ht="15.75" thickBot="1">
      <c r="A40" s="47" t="s">
        <v>67</v>
      </c>
      <c r="B40" s="47"/>
      <c r="C40" s="50">
        <f>'Balance Sheet'!C22</f>
        <v>8525</v>
      </c>
      <c r="E40" s="50">
        <v>5952</v>
      </c>
    </row>
    <row r="41" spans="1:3" ht="15.75" thickTop="1">
      <c r="A41" s="47"/>
      <c r="B41" s="47"/>
      <c r="C41" s="9"/>
    </row>
    <row r="42" spans="1:5" ht="15">
      <c r="A42" s="51"/>
      <c r="B42" s="47"/>
      <c r="C42" s="9"/>
      <c r="E42" s="7"/>
    </row>
    <row r="43" spans="1:3" ht="15">
      <c r="A43" s="47"/>
      <c r="B43" s="47"/>
      <c r="C43" s="9"/>
    </row>
    <row r="44" ht="15">
      <c r="A44" s="16"/>
    </row>
    <row r="45" ht="15">
      <c r="A45" s="16"/>
    </row>
    <row r="46" ht="15">
      <c r="A46" s="16"/>
    </row>
    <row r="47" ht="15">
      <c r="A47" s="16"/>
    </row>
    <row r="48" ht="15">
      <c r="A48" s="16"/>
    </row>
    <row r="50" spans="1:5" ht="30.75" customHeight="1">
      <c r="A50" s="65" t="s">
        <v>102</v>
      </c>
      <c r="B50" s="65"/>
      <c r="C50" s="65"/>
      <c r="D50" s="65"/>
      <c r="E50" s="65"/>
    </row>
  </sheetData>
  <sheetProtection password="CC5F" sheet="1" objects="1" scenarios="1" selectLockedCells="1" selectUnlockedCells="1"/>
  <mergeCells count="1">
    <mergeCell ref="A50:E50"/>
  </mergeCells>
  <printOptions/>
  <pageMargins left="0.75" right="0.75" top="1" bottom="1" header="0.5" footer="0.5"/>
  <pageSetup fitToHeight="1" fitToWidth="1" horizontalDpi="600" verticalDpi="6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IBM5</cp:lastModifiedBy>
  <cp:lastPrinted>2005-02-01T02:51:09Z</cp:lastPrinted>
  <dcterms:created xsi:type="dcterms:W3CDTF">2004-02-07T00:31:59Z</dcterms:created>
  <dcterms:modified xsi:type="dcterms:W3CDTF">2005-05-16T07:10:49Z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