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65476" windowWidth="12120" windowHeight="6930" activeTab="3"/>
  </bookViews>
  <sheets>
    <sheet name="Income Statement" sheetId="1" r:id="rId1"/>
    <sheet name="BS" sheetId="2" r:id="rId2"/>
    <sheet name="CASH FLOW" sheetId="3" r:id="rId3"/>
    <sheet name="EQUITY" sheetId="4" r:id="rId4"/>
    <sheet name="EPS" sheetId="5" state="hidden" r:id="rId5"/>
  </sheets>
  <definedNames>
    <definedName name="_xlnm.Print_Area" localSheetId="2">'CASH FLOW'!$A$1:$F$56</definedName>
    <definedName name="Z_357E6FA1_1E5D_11D8_928C_444553540000_.wvu.PrintArea" localSheetId="2" hidden="1">'CASH FLOW'!$A$1:$D$56</definedName>
    <definedName name="Z_E867D807_4C61_4499_8CD4_33CB65725F6C_.wvu.PrintArea" localSheetId="2" hidden="1">'CASH FLOW'!$A$1:$F$56</definedName>
  </definedNames>
  <calcPr fullCalcOnLoad="1"/>
</workbook>
</file>

<file path=xl/sharedStrings.xml><?xml version="1.0" encoding="utf-8"?>
<sst xmlns="http://schemas.openxmlformats.org/spreadsheetml/2006/main" count="175" uniqueCount="122">
  <si>
    <t>LNG RESOURCES BERHAD</t>
  </si>
  <si>
    <t>(Incorporated in Malaysia - Company No. 582043-K)</t>
  </si>
  <si>
    <t>(THE FIGURES HAVE NOT BEEN AUDITED)</t>
  </si>
  <si>
    <t>RM'000</t>
  </si>
  <si>
    <t>Revenue</t>
  </si>
  <si>
    <t>Operating Expenses</t>
  </si>
  <si>
    <t>Profit from Operations</t>
  </si>
  <si>
    <t>Finance costs, net</t>
  </si>
  <si>
    <t>Profit before taxation</t>
  </si>
  <si>
    <t>Taxation</t>
  </si>
  <si>
    <t>Profit after taxation</t>
  </si>
  <si>
    <t>Net Profit attributable to shareholders</t>
  </si>
  <si>
    <t>Current Assets</t>
  </si>
  <si>
    <t>Trade &amp; other receivables</t>
  </si>
  <si>
    <t>Cash and bank balances</t>
  </si>
  <si>
    <t>Current Liabilities</t>
  </si>
  <si>
    <t>Trade &amp; other payables</t>
  </si>
  <si>
    <t>Provision for tax</t>
  </si>
  <si>
    <t>Net Current Assets</t>
  </si>
  <si>
    <t>Shareholders Fund</t>
  </si>
  <si>
    <t>Share capital</t>
  </si>
  <si>
    <t>Share premium</t>
  </si>
  <si>
    <t>Revaluation reserves</t>
  </si>
  <si>
    <t>Reserve from consolidation</t>
  </si>
  <si>
    <t>Retained profit</t>
  </si>
  <si>
    <t>Deferred taxation</t>
  </si>
  <si>
    <t>(UNAUDITED)</t>
  </si>
  <si>
    <t>(AUDITED)</t>
  </si>
  <si>
    <t>PERIOD ENDED</t>
  </si>
  <si>
    <t>Fixed Assets</t>
  </si>
  <si>
    <t>Goodwill on Consolidation</t>
  </si>
  <si>
    <t>Web-site Under Development</t>
  </si>
  <si>
    <t>Inventories</t>
  </si>
  <si>
    <t>Capital &amp; Reserves</t>
  </si>
  <si>
    <t>Minority Interest</t>
  </si>
  <si>
    <t>Long Term &amp; Deferred Liabilities</t>
  </si>
  <si>
    <t>Adjustments for</t>
  </si>
  <si>
    <t>Depreciation</t>
  </si>
  <si>
    <t>Amortisation of goodwill</t>
  </si>
  <si>
    <t>Interest expenses</t>
  </si>
  <si>
    <t>CASH FLOW FROM OPERATING ACTIVITIES</t>
  </si>
  <si>
    <t>OPERATING PROFIT BEFORE WORKING CAPITAL CHANGES</t>
  </si>
  <si>
    <t>CHANGES IN WORKING CAPITAL</t>
  </si>
  <si>
    <t>Trade and other receivables</t>
  </si>
  <si>
    <t>Trade and other payables</t>
  </si>
  <si>
    <t>CASH GENERATED FROM OPERATIONS</t>
  </si>
  <si>
    <t>Interest paid</t>
  </si>
  <si>
    <t>Interest received</t>
  </si>
  <si>
    <t>Tax paid</t>
  </si>
  <si>
    <t>NET CASH FROM OPERATING ACTIVITIES</t>
  </si>
  <si>
    <t>CASH FLOW FROM INVESTING ACTIVITIES</t>
  </si>
  <si>
    <t>Purchase of property, plant &amp; equipment</t>
  </si>
  <si>
    <t>NET CASH FROM / (USED IN) INVESTING ACTIVITIES</t>
  </si>
  <si>
    <t>CASH FLOW FROM FINANCING ACTIVITIES</t>
  </si>
  <si>
    <t>Proceeds from term loan</t>
  </si>
  <si>
    <t>Net movement in trade bills</t>
  </si>
  <si>
    <t>NET CASH FROM / (USED IN) FINANCING ACTIVITIES</t>
  </si>
  <si>
    <t>NET INCREASE IN CASH AND CASH EQUIVALENTS</t>
  </si>
  <si>
    <t>CASH AND CASH EQUIVALENTS AT BEGINNING OF FINANCIAL PERIOD</t>
  </si>
  <si>
    <t>CASH AND CASH EQUIVALENTS AT END OF FINANCIAL PERIOD</t>
  </si>
  <si>
    <t>Earnings per share (sen)</t>
  </si>
  <si>
    <t>Total</t>
  </si>
  <si>
    <t>(The Condensed Consolidated Income Statement should be read in conjunction with the Audited Financial</t>
  </si>
  <si>
    <t>CUMULATIVE QUARTER</t>
  </si>
  <si>
    <t>TO DATE</t>
  </si>
  <si>
    <t>N/A</t>
  </si>
  <si>
    <t>INDIVIDUAL QUARTER</t>
  </si>
  <si>
    <t>QUARTER</t>
  </si>
  <si>
    <t>CONDENSED STATEMENT OF CHANGES IN EQUITY</t>
  </si>
  <si>
    <t xml:space="preserve">Share </t>
  </si>
  <si>
    <t>Capital</t>
  </si>
  <si>
    <t>Share</t>
  </si>
  <si>
    <t>Premium</t>
  </si>
  <si>
    <t xml:space="preserve">Retained </t>
  </si>
  <si>
    <t>New share issued during the period</t>
  </si>
  <si>
    <t>Reserve from</t>
  </si>
  <si>
    <t>consolidation</t>
  </si>
  <si>
    <t>Profits / (loss)</t>
  </si>
  <si>
    <t>(The figures have not been audited)</t>
  </si>
  <si>
    <t>PRECEDING YEAR</t>
  </si>
  <si>
    <t>CURRENT</t>
  </si>
  <si>
    <t>CORRESPONDING</t>
  </si>
  <si>
    <t>PERIOD</t>
  </si>
  <si>
    <t>Minority interest</t>
  </si>
  <si>
    <t>Pre-acquisition profit</t>
  </si>
  <si>
    <t xml:space="preserve">     - Basic</t>
  </si>
  <si>
    <t xml:space="preserve">     - Diluted</t>
  </si>
  <si>
    <t>Statements for the period ended 31 December 2002. No comparative figures were available as this is the first</t>
  </si>
  <si>
    <t xml:space="preserve"> interim financial report prepared in accordance with MASB 26 and KLSE guidelines)</t>
  </si>
  <si>
    <t>Dividend</t>
  </si>
  <si>
    <t>9 months ended 30 September 2003</t>
  </si>
  <si>
    <t>Net profit for the 9 months ended 30 September 2003</t>
  </si>
  <si>
    <t>Interest income</t>
  </si>
  <si>
    <t>Share Issue expense</t>
  </si>
  <si>
    <t>Unaudited Condensed Consolidated Balance Sheet</t>
  </si>
  <si>
    <t xml:space="preserve">(The Condensed Statement of Changes in Equity should be read in conjunction with the Annual </t>
  </si>
  <si>
    <t xml:space="preserve"> Financial Report for the year ended 31 December 2002 )</t>
  </si>
  <si>
    <t>statement for the period ended 31 December 2002.</t>
  </si>
  <si>
    <t>Deferred Listing Expenses</t>
  </si>
  <si>
    <t>*</t>
  </si>
  <si>
    <t>*-</t>
  </si>
  <si>
    <t>The issued and paid up share capital as at 31 December 2002 is RM2.00</t>
  </si>
  <si>
    <t>The Condensed Consolidated Cash Flow Statements should be read in conjunction with the Audited Financial</t>
  </si>
  <si>
    <t>Acquisition of subsidiary companies</t>
  </si>
  <si>
    <t>Payment of expenses in connection with the issuance of shares</t>
  </si>
  <si>
    <t>Condensed Income Statement For the 9 Months Ended 30 September 2003</t>
  </si>
  <si>
    <t>Unaudited Condensed Consolidated Income Statement for the third quarter ended 30 September 2003</t>
  </si>
  <si>
    <t>Repayment of term loan</t>
  </si>
  <si>
    <t>Repayment of hire purchase obligations</t>
  </si>
  <si>
    <t>For the 9 Months Ended 30 September 2003</t>
  </si>
  <si>
    <t>Other Income</t>
  </si>
  <si>
    <t>Borrowings</t>
  </si>
  <si>
    <t>AS AT</t>
  </si>
  <si>
    <t>Gain on disposal of property, plant and equipment</t>
  </si>
  <si>
    <t>Proceeds from disposal of property, plant and equipment</t>
  </si>
  <si>
    <t>Proceeds from issuance of new shares</t>
  </si>
  <si>
    <t>Dividend paid</t>
  </si>
  <si>
    <t xml:space="preserve">Statements for the period ended 31 December 2002. </t>
  </si>
  <si>
    <t xml:space="preserve">The unaudited Condensed Balance Sheet should be read in conjunction with the annual financial </t>
  </si>
  <si>
    <t>Unaudited Condensed Consolidated Cash Flow Statement for the three quarters ended 30 September 2003</t>
  </si>
  <si>
    <t>Net tangible assets per share (RM)</t>
  </si>
  <si>
    <t>Balance as at 1 January 2003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</si>
</sst>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3" xfId="0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73" fontId="2" fillId="0" borderId="3" xfId="0" applyNumberFormat="1" applyFont="1" applyFill="1" applyBorder="1" applyAlignment="1">
      <alignment/>
    </xf>
    <xf numFmtId="173" fontId="2" fillId="0" borderId="2" xfId="0" applyNumberFormat="1" applyFont="1" applyFill="1" applyBorder="1" applyAlignment="1">
      <alignment horizontal="center"/>
    </xf>
    <xf numFmtId="173" fontId="2" fillId="0" borderId="3" xfId="15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3" xfId="15" applyFont="1" applyFill="1" applyBorder="1" applyAlignment="1">
      <alignment/>
    </xf>
    <xf numFmtId="43" fontId="2" fillId="0" borderId="2" xfId="15" applyFont="1" applyFill="1" applyBorder="1" applyAlignment="1">
      <alignment horizontal="center"/>
    </xf>
    <xf numFmtId="0" fontId="2" fillId="0" borderId="0" xfId="0" applyFont="1" applyFill="1" applyAlignment="1" quotePrefix="1">
      <alignment/>
    </xf>
    <xf numFmtId="0" fontId="2" fillId="0" borderId="4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173" fontId="2" fillId="0" borderId="4" xfId="15" applyNumberFormat="1" applyFont="1" applyFill="1" applyBorder="1" applyAlignment="1">
      <alignment/>
    </xf>
    <xf numFmtId="173" fontId="2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8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15" fontId="1" fillId="0" borderId="10" xfId="0" applyNumberFormat="1" applyFont="1" applyFill="1" applyBorder="1" applyAlignment="1">
      <alignment horizontal="center"/>
    </xf>
    <xf numFmtId="15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3" fontId="2" fillId="0" borderId="9" xfId="15" applyNumberFormat="1" applyFont="1" applyFill="1" applyBorder="1" applyAlignment="1">
      <alignment/>
    </xf>
    <xf numFmtId="173" fontId="2" fillId="0" borderId="2" xfId="15" applyNumberFormat="1" applyFont="1" applyFill="1" applyBorder="1" applyAlignment="1">
      <alignment/>
    </xf>
    <xf numFmtId="173" fontId="2" fillId="0" borderId="11" xfId="15" applyNumberFormat="1" applyFont="1" applyFill="1" applyBorder="1" applyAlignment="1">
      <alignment/>
    </xf>
    <xf numFmtId="173" fontId="2" fillId="0" borderId="12" xfId="15" applyNumberFormat="1" applyFont="1" applyFill="1" applyBorder="1" applyAlignment="1">
      <alignment/>
    </xf>
    <xf numFmtId="173" fontId="2" fillId="0" borderId="13" xfId="15" applyNumberFormat="1" applyFont="1" applyFill="1" applyBorder="1" applyAlignment="1">
      <alignment/>
    </xf>
    <xf numFmtId="173" fontId="2" fillId="0" borderId="2" xfId="15" applyNumberFormat="1" applyFont="1" applyFill="1" applyBorder="1" applyAlignment="1">
      <alignment horizontal="right"/>
    </xf>
    <xf numFmtId="173" fontId="2" fillId="0" borderId="14" xfId="15" applyNumberFormat="1" applyFont="1" applyFill="1" applyBorder="1" applyAlignment="1">
      <alignment/>
    </xf>
    <xf numFmtId="173" fontId="2" fillId="0" borderId="10" xfId="15" applyNumberFormat="1" applyFont="1" applyFill="1" applyBorder="1" applyAlignment="1">
      <alignment/>
    </xf>
    <xf numFmtId="173" fontId="2" fillId="0" borderId="7" xfId="15" applyNumberFormat="1" applyFont="1" applyFill="1" applyBorder="1" applyAlignment="1">
      <alignment/>
    </xf>
    <xf numFmtId="173" fontId="3" fillId="0" borderId="0" xfId="15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2" fillId="0" borderId="0" xfId="15" applyNumberFormat="1" applyFont="1" applyFill="1" applyBorder="1" applyAlignment="1">
      <alignment/>
    </xf>
    <xf numFmtId="173" fontId="2" fillId="0" borderId="9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11" xfId="15" applyNumberFormat="1" applyFont="1" applyBorder="1" applyAlignment="1">
      <alignment/>
    </xf>
    <xf numFmtId="173" fontId="2" fillId="0" borderId="13" xfId="15" applyNumberFormat="1" applyFont="1" applyBorder="1" applyAlignment="1">
      <alignment/>
    </xf>
    <xf numFmtId="173" fontId="2" fillId="0" borderId="10" xfId="15" applyNumberFormat="1" applyFont="1" applyBorder="1" applyAlignment="1">
      <alignment/>
    </xf>
    <xf numFmtId="173" fontId="2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173" fontId="2" fillId="0" borderId="16" xfId="15" applyNumberFormat="1" applyFont="1" applyBorder="1" applyAlignment="1">
      <alignment/>
    </xf>
    <xf numFmtId="173" fontId="2" fillId="0" borderId="17" xfId="15" applyNumberFormat="1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3" fontId="1" fillId="0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selection activeCell="A25" sqref="A25"/>
    </sheetView>
  </sheetViews>
  <sheetFormatPr defaultColWidth="9.140625" defaultRowHeight="12.75"/>
  <cols>
    <col min="1" max="1" width="35.7109375" style="3" customWidth="1"/>
    <col min="2" max="2" width="18.7109375" style="3" customWidth="1"/>
    <col min="3" max="3" width="21.00390625" style="3" customWidth="1"/>
    <col min="4" max="4" width="18.7109375" style="3" customWidth="1"/>
    <col min="5" max="5" width="23.28125" style="3" customWidth="1"/>
    <col min="6" max="6" width="12.00390625" style="3" customWidth="1"/>
    <col min="7" max="7" width="9.140625" style="3" customWidth="1"/>
    <col min="8" max="8" width="16.28125" style="3" customWidth="1"/>
    <col min="9" max="16384" width="9.140625" style="3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1" t="s">
        <v>1</v>
      </c>
      <c r="B2" s="2"/>
      <c r="C2" s="2"/>
      <c r="D2" s="2"/>
      <c r="E2" s="2"/>
    </row>
    <row r="3" spans="1:5" ht="15">
      <c r="A3" s="1" t="s">
        <v>105</v>
      </c>
      <c r="B3" s="2"/>
      <c r="C3" s="2"/>
      <c r="D3" s="2"/>
      <c r="E3" s="2"/>
    </row>
    <row r="4" spans="1:5" ht="15">
      <c r="A4" s="1"/>
      <c r="B4" s="2"/>
      <c r="C4" s="2"/>
      <c r="D4" s="2"/>
      <c r="E4" s="2"/>
    </row>
    <row r="5" spans="1:5" ht="15">
      <c r="A5" s="1" t="s">
        <v>106</v>
      </c>
      <c r="B5" s="2"/>
      <c r="C5" s="2"/>
      <c r="D5" s="2"/>
      <c r="E5" s="2"/>
    </row>
    <row r="6" spans="1:5" ht="15">
      <c r="A6" s="1" t="s">
        <v>78</v>
      </c>
      <c r="B6" s="2"/>
      <c r="C6" s="2"/>
      <c r="D6" s="2"/>
      <c r="E6" s="2"/>
    </row>
    <row r="7" spans="1:5" ht="15.75" thickBot="1">
      <c r="A7" s="1"/>
      <c r="B7" s="2"/>
      <c r="C7" s="2"/>
      <c r="D7" s="2"/>
      <c r="E7" s="2"/>
    </row>
    <row r="8" spans="1:5" ht="15">
      <c r="A8" s="2"/>
      <c r="B8" s="71" t="s">
        <v>66</v>
      </c>
      <c r="C8" s="72"/>
      <c r="D8" s="71" t="s">
        <v>63</v>
      </c>
      <c r="E8" s="72"/>
    </row>
    <row r="9" spans="1:6" ht="15">
      <c r="A9" s="2"/>
      <c r="B9" s="4"/>
      <c r="C9" s="5" t="s">
        <v>79</v>
      </c>
      <c r="D9" s="4"/>
      <c r="E9" s="5" t="s">
        <v>79</v>
      </c>
      <c r="F9" s="6"/>
    </row>
    <row r="10" spans="1:5" ht="15">
      <c r="A10" s="2"/>
      <c r="B10" s="7" t="s">
        <v>80</v>
      </c>
      <c r="C10" s="5" t="s">
        <v>81</v>
      </c>
      <c r="D10" s="7" t="s">
        <v>80</v>
      </c>
      <c r="E10" s="5" t="s">
        <v>81</v>
      </c>
    </row>
    <row r="11" spans="1:5" ht="15">
      <c r="A11" s="2"/>
      <c r="B11" s="7" t="s">
        <v>67</v>
      </c>
      <c r="C11" s="5" t="s">
        <v>67</v>
      </c>
      <c r="D11" s="7" t="s">
        <v>64</v>
      </c>
      <c r="E11" s="5" t="s">
        <v>82</v>
      </c>
    </row>
    <row r="12" spans="1:5" ht="15.75" thickBot="1">
      <c r="A12" s="2"/>
      <c r="B12" s="8">
        <v>37894</v>
      </c>
      <c r="C12" s="9">
        <v>37529</v>
      </c>
      <c r="D12" s="8">
        <v>37894</v>
      </c>
      <c r="E12" s="9">
        <v>37529</v>
      </c>
    </row>
    <row r="13" spans="1:5" ht="15">
      <c r="A13" s="2"/>
      <c r="B13" s="10" t="s">
        <v>3</v>
      </c>
      <c r="C13" s="11" t="s">
        <v>3</v>
      </c>
      <c r="D13" s="10" t="s">
        <v>3</v>
      </c>
      <c r="E13" s="11" t="s">
        <v>3</v>
      </c>
    </row>
    <row r="14" spans="1:5" ht="15">
      <c r="A14" s="2"/>
      <c r="B14" s="12"/>
      <c r="C14" s="13"/>
      <c r="D14" s="12"/>
      <c r="E14" s="13"/>
    </row>
    <row r="15" spans="1:6" ht="15">
      <c r="A15" s="2" t="s">
        <v>4</v>
      </c>
      <c r="B15" s="14">
        <v>4331</v>
      </c>
      <c r="C15" s="15" t="s">
        <v>65</v>
      </c>
      <c r="D15" s="16">
        <v>13431</v>
      </c>
      <c r="E15" s="15" t="s">
        <v>65</v>
      </c>
      <c r="F15" s="17"/>
    </row>
    <row r="16" spans="1:6" ht="15">
      <c r="A16" s="2"/>
      <c r="B16" s="14"/>
      <c r="C16" s="18"/>
      <c r="D16" s="16"/>
      <c r="E16" s="18"/>
      <c r="F16" s="17"/>
    </row>
    <row r="17" spans="1:6" ht="15">
      <c r="A17" s="2" t="s">
        <v>5</v>
      </c>
      <c r="B17" s="14">
        <v>-3113</v>
      </c>
      <c r="C17" s="15" t="s">
        <v>65</v>
      </c>
      <c r="D17" s="16">
        <v>-9795</v>
      </c>
      <c r="E17" s="15" t="s">
        <v>65</v>
      </c>
      <c r="F17" s="17"/>
    </row>
    <row r="18" spans="1:6" ht="15">
      <c r="A18" s="2"/>
      <c r="B18" s="14"/>
      <c r="C18" s="18"/>
      <c r="D18" s="16"/>
      <c r="E18" s="18"/>
      <c r="F18" s="17"/>
    </row>
    <row r="19" spans="1:6" ht="15">
      <c r="A19" s="2" t="s">
        <v>110</v>
      </c>
      <c r="B19" s="14">
        <v>81</v>
      </c>
      <c r="C19" s="15" t="s">
        <v>65</v>
      </c>
      <c r="D19" s="16">
        <v>153</v>
      </c>
      <c r="E19" s="15" t="s">
        <v>65</v>
      </c>
      <c r="F19" s="17"/>
    </row>
    <row r="20" spans="1:6" ht="15">
      <c r="A20" s="2"/>
      <c r="B20" s="14"/>
      <c r="C20" s="18"/>
      <c r="D20" s="16"/>
      <c r="E20" s="18"/>
      <c r="F20" s="17"/>
    </row>
    <row r="21" spans="1:6" ht="15">
      <c r="A21" s="2" t="s">
        <v>6</v>
      </c>
      <c r="B21" s="16">
        <f>B25-B23</f>
        <v>1299</v>
      </c>
      <c r="C21" s="15" t="s">
        <v>65</v>
      </c>
      <c r="D21" s="16">
        <f>D25-D23</f>
        <v>3789</v>
      </c>
      <c r="E21" s="15" t="s">
        <v>65</v>
      </c>
      <c r="F21" s="17"/>
    </row>
    <row r="22" spans="1:6" ht="15">
      <c r="A22" s="2"/>
      <c r="B22" s="14"/>
      <c r="C22" s="18"/>
      <c r="D22" s="16"/>
      <c r="E22" s="18"/>
      <c r="F22" s="17"/>
    </row>
    <row r="23" spans="1:6" ht="15">
      <c r="A23" s="2" t="s">
        <v>7</v>
      </c>
      <c r="B23" s="14">
        <v>-55</v>
      </c>
      <c r="C23" s="15" t="s">
        <v>65</v>
      </c>
      <c r="D23" s="16">
        <v>-177</v>
      </c>
      <c r="E23" s="15" t="s">
        <v>65</v>
      </c>
      <c r="F23" s="17"/>
    </row>
    <row r="24" spans="1:6" ht="15">
      <c r="A24" s="2"/>
      <c r="B24" s="14"/>
      <c r="C24" s="18"/>
      <c r="D24" s="16"/>
      <c r="E24" s="18"/>
      <c r="F24" s="17"/>
    </row>
    <row r="25" spans="1:6" ht="15">
      <c r="A25" s="2" t="s">
        <v>8</v>
      </c>
      <c r="B25" s="14">
        <v>1244</v>
      </c>
      <c r="C25" s="15" t="s">
        <v>65</v>
      </c>
      <c r="D25" s="16">
        <f>D29-D27</f>
        <v>3612</v>
      </c>
      <c r="E25" s="15" t="s">
        <v>65</v>
      </c>
      <c r="F25" s="17"/>
    </row>
    <row r="26" spans="1:6" ht="15">
      <c r="A26" s="2"/>
      <c r="B26" s="14"/>
      <c r="C26" s="18"/>
      <c r="D26" s="16"/>
      <c r="E26" s="18"/>
      <c r="F26" s="17"/>
    </row>
    <row r="27" spans="1:6" ht="15">
      <c r="A27" s="2" t="s">
        <v>9</v>
      </c>
      <c r="B27" s="14">
        <v>-166</v>
      </c>
      <c r="C27" s="15" t="s">
        <v>65</v>
      </c>
      <c r="D27" s="16">
        <f>-451-63</f>
        <v>-514</v>
      </c>
      <c r="E27" s="15" t="s">
        <v>65</v>
      </c>
      <c r="F27" s="17"/>
    </row>
    <row r="28" spans="1:6" ht="15">
      <c r="A28" s="2"/>
      <c r="B28" s="14"/>
      <c r="C28" s="18"/>
      <c r="D28" s="16"/>
      <c r="E28" s="18"/>
      <c r="F28" s="17"/>
    </row>
    <row r="29" spans="1:6" ht="15">
      <c r="A29" s="2" t="s">
        <v>10</v>
      </c>
      <c r="B29" s="14">
        <v>1078</v>
      </c>
      <c r="C29" s="15" t="s">
        <v>65</v>
      </c>
      <c r="D29" s="16">
        <v>3098</v>
      </c>
      <c r="E29" s="15" t="s">
        <v>65</v>
      </c>
      <c r="F29" s="17"/>
    </row>
    <row r="30" spans="1:6" ht="15">
      <c r="A30" s="2"/>
      <c r="B30" s="14"/>
      <c r="C30" s="18"/>
      <c r="D30" s="16"/>
      <c r="E30" s="18"/>
      <c r="F30" s="17"/>
    </row>
    <row r="31" spans="1:6" ht="15">
      <c r="A31" s="2" t="s">
        <v>83</v>
      </c>
      <c r="B31" s="14">
        <v>0</v>
      </c>
      <c r="C31" s="15" t="s">
        <v>65</v>
      </c>
      <c r="D31" s="16">
        <v>0</v>
      </c>
      <c r="E31" s="15" t="s">
        <v>65</v>
      </c>
      <c r="F31" s="17"/>
    </row>
    <row r="32" spans="1:6" ht="15">
      <c r="A32" s="2"/>
      <c r="B32" s="14"/>
      <c r="C32" s="18"/>
      <c r="D32" s="16"/>
      <c r="E32" s="18"/>
      <c r="F32" s="17"/>
    </row>
    <row r="33" spans="1:6" ht="15">
      <c r="A33" s="2" t="s">
        <v>84</v>
      </c>
      <c r="B33" s="14">
        <v>0</v>
      </c>
      <c r="C33" s="13" t="s">
        <v>65</v>
      </c>
      <c r="D33" s="16">
        <v>-43</v>
      </c>
      <c r="E33" s="13" t="s">
        <v>65</v>
      </c>
      <c r="F33" s="17"/>
    </row>
    <row r="34" spans="1:6" ht="15">
      <c r="A34" s="2"/>
      <c r="B34" s="14"/>
      <c r="C34" s="18"/>
      <c r="D34" s="16"/>
      <c r="E34" s="18"/>
      <c r="F34" s="17"/>
    </row>
    <row r="35" spans="1:6" ht="15">
      <c r="A35" s="2" t="s">
        <v>11</v>
      </c>
      <c r="B35" s="14">
        <v>1078</v>
      </c>
      <c r="C35" s="15" t="s">
        <v>65</v>
      </c>
      <c r="D35" s="16">
        <f>D29+D31+D33</f>
        <v>3055</v>
      </c>
      <c r="E35" s="15" t="s">
        <v>65</v>
      </c>
      <c r="F35" s="17"/>
    </row>
    <row r="36" spans="1:6" ht="15">
      <c r="A36" s="2"/>
      <c r="B36" s="19"/>
      <c r="C36" s="18"/>
      <c r="D36" s="16"/>
      <c r="E36" s="18"/>
      <c r="F36" s="17"/>
    </row>
    <row r="37" spans="1:6" ht="15">
      <c r="A37" s="2" t="s">
        <v>60</v>
      </c>
      <c r="B37" s="20"/>
      <c r="C37" s="15"/>
      <c r="D37" s="20"/>
      <c r="E37" s="15"/>
      <c r="F37" s="17"/>
    </row>
    <row r="38" spans="1:6" ht="15">
      <c r="A38" s="2" t="s">
        <v>85</v>
      </c>
      <c r="B38" s="21">
        <v>1.7</v>
      </c>
      <c r="C38" s="15" t="s">
        <v>65</v>
      </c>
      <c r="D38" s="21">
        <v>4.81</v>
      </c>
      <c r="E38" s="22" t="s">
        <v>65</v>
      </c>
      <c r="F38" s="17"/>
    </row>
    <row r="39" spans="1:6" ht="15">
      <c r="A39" s="23"/>
      <c r="B39" s="21"/>
      <c r="C39" s="15"/>
      <c r="D39" s="21"/>
      <c r="E39" s="22"/>
      <c r="F39" s="17"/>
    </row>
    <row r="40" spans="1:6" ht="15">
      <c r="A40" s="2" t="s">
        <v>86</v>
      </c>
      <c r="B40" s="21">
        <f>B35/108000*100</f>
        <v>0.9981481481481482</v>
      </c>
      <c r="C40" s="15" t="str">
        <f>C38</f>
        <v>N/A</v>
      </c>
      <c r="D40" s="21">
        <f>D35/108000*100</f>
        <v>2.8287037037037037</v>
      </c>
      <c r="E40" s="15" t="str">
        <f>E38</f>
        <v>N/A</v>
      </c>
      <c r="F40" s="17"/>
    </row>
    <row r="41" spans="1:5" ht="15.75" thickBot="1">
      <c r="A41" s="2"/>
      <c r="B41" s="24"/>
      <c r="C41" s="25"/>
      <c r="D41" s="26"/>
      <c r="E41" s="25"/>
    </row>
    <row r="42" spans="1:5" ht="15">
      <c r="A42" s="2"/>
      <c r="B42" s="2"/>
      <c r="C42" s="2"/>
      <c r="D42" s="27"/>
      <c r="E42" s="2"/>
    </row>
    <row r="43" spans="1:5" ht="15">
      <c r="A43" s="2"/>
      <c r="B43" s="2"/>
      <c r="C43" s="2"/>
      <c r="D43" s="2"/>
      <c r="E43" s="2"/>
    </row>
    <row r="44" spans="1:5" ht="15">
      <c r="A44" s="1" t="s">
        <v>62</v>
      </c>
      <c r="B44" s="2"/>
      <c r="C44" s="2"/>
      <c r="D44" s="2"/>
      <c r="E44" s="2"/>
    </row>
    <row r="45" spans="1:5" ht="15">
      <c r="A45" s="1" t="s">
        <v>87</v>
      </c>
      <c r="B45" s="2"/>
      <c r="C45" s="2"/>
      <c r="D45" s="2"/>
      <c r="E45" s="2"/>
    </row>
    <row r="46" spans="1:5" ht="15">
      <c r="A46" s="1" t="s">
        <v>88</v>
      </c>
      <c r="B46" s="2"/>
      <c r="C46" s="2"/>
      <c r="D46" s="2"/>
      <c r="E46" s="2"/>
    </row>
  </sheetData>
  <mergeCells count="2">
    <mergeCell ref="B8:C8"/>
    <mergeCell ref="D8:E8"/>
  </mergeCells>
  <printOptions/>
  <pageMargins left="0.75" right="0.75" top="0.52" bottom="0.59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workbookViewId="0" topLeftCell="A1">
      <selection activeCell="B59" sqref="B59"/>
    </sheetView>
  </sheetViews>
  <sheetFormatPr defaultColWidth="9.140625" defaultRowHeight="12.75"/>
  <cols>
    <col min="1" max="1" width="4.421875" style="3" customWidth="1"/>
    <col min="2" max="2" width="32.7109375" style="3" customWidth="1"/>
    <col min="3" max="3" width="10.8515625" style="3" customWidth="1"/>
    <col min="4" max="4" width="17.421875" style="3" bestFit="1" customWidth="1"/>
    <col min="5" max="5" width="17.421875" style="3" customWidth="1"/>
    <col min="6" max="8" width="9.140625" style="3" customWidth="1"/>
    <col min="9" max="9" width="11.57421875" style="3" customWidth="1"/>
    <col min="10" max="16384" width="9.140625" style="3" customWidth="1"/>
  </cols>
  <sheetData>
    <row r="1" ht="15.75">
      <c r="A1" s="28" t="s">
        <v>0</v>
      </c>
    </row>
    <row r="2" spans="1:6" ht="15">
      <c r="A2" s="1" t="s">
        <v>1</v>
      </c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ht="15">
      <c r="A4" s="1" t="s">
        <v>94</v>
      </c>
      <c r="B4" s="2"/>
      <c r="C4" s="2"/>
      <c r="D4" s="2"/>
      <c r="E4" s="2"/>
      <c r="F4" s="2"/>
    </row>
    <row r="5" spans="1:6" ht="15">
      <c r="A5" s="1" t="s">
        <v>78</v>
      </c>
      <c r="B5" s="2"/>
      <c r="C5" s="2"/>
      <c r="D5" s="2"/>
      <c r="E5" s="2"/>
      <c r="F5" s="2"/>
    </row>
    <row r="6" spans="1:6" ht="15.75" thickBot="1">
      <c r="A6" s="2"/>
      <c r="B6" s="2"/>
      <c r="C6" s="2"/>
      <c r="D6" s="2"/>
      <c r="E6" s="2"/>
      <c r="F6" s="2"/>
    </row>
    <row r="7" spans="1:6" ht="15">
      <c r="A7" s="2"/>
      <c r="B7" s="2"/>
      <c r="C7" s="2"/>
      <c r="D7" s="29"/>
      <c r="E7" s="30"/>
      <c r="F7" s="2"/>
    </row>
    <row r="8" spans="1:6" ht="15">
      <c r="A8" s="2"/>
      <c r="B8" s="2"/>
      <c r="C8" s="2"/>
      <c r="D8" s="31" t="s">
        <v>26</v>
      </c>
      <c r="E8" s="5" t="s">
        <v>27</v>
      </c>
      <c r="F8" s="2"/>
    </row>
    <row r="9" spans="1:6" ht="15">
      <c r="A9" s="2"/>
      <c r="B9" s="2"/>
      <c r="C9" s="2"/>
      <c r="D9" s="31" t="s">
        <v>112</v>
      </c>
      <c r="E9" s="5" t="s">
        <v>112</v>
      </c>
      <c r="F9" s="2"/>
    </row>
    <row r="10" spans="1:6" ht="15.75" thickBot="1">
      <c r="A10" s="2"/>
      <c r="B10" s="2"/>
      <c r="C10" s="2"/>
      <c r="D10" s="32">
        <v>37894</v>
      </c>
      <c r="E10" s="33">
        <v>37621</v>
      </c>
      <c r="F10" s="2"/>
    </row>
    <row r="11" spans="1:6" ht="15">
      <c r="A11" s="2"/>
      <c r="B11" s="2"/>
      <c r="C11" s="2"/>
      <c r="D11" s="34" t="s">
        <v>3</v>
      </c>
      <c r="E11" s="5" t="s">
        <v>3</v>
      </c>
      <c r="F11" s="2"/>
    </row>
    <row r="12" spans="1:6" ht="15">
      <c r="A12" s="2"/>
      <c r="B12" s="2"/>
      <c r="C12" s="2"/>
      <c r="D12" s="35"/>
      <c r="E12" s="18"/>
      <c r="F12" s="2"/>
    </row>
    <row r="13" spans="1:6" ht="15">
      <c r="A13" s="1" t="s">
        <v>29</v>
      </c>
      <c r="B13" s="2"/>
      <c r="C13" s="2"/>
      <c r="D13" s="36">
        <v>7244</v>
      </c>
      <c r="E13" s="37">
        <v>15</v>
      </c>
      <c r="F13" s="2"/>
    </row>
    <row r="14" spans="1:6" ht="15">
      <c r="A14" s="1"/>
      <c r="B14" s="2"/>
      <c r="C14" s="2"/>
      <c r="D14" s="36"/>
      <c r="E14" s="37"/>
      <c r="F14" s="2"/>
    </row>
    <row r="15" spans="1:10" ht="15">
      <c r="A15" s="1" t="s">
        <v>30</v>
      </c>
      <c r="B15" s="2"/>
      <c r="C15" s="2"/>
      <c r="D15" s="36">
        <v>1037</v>
      </c>
      <c r="E15" s="37">
        <v>0</v>
      </c>
      <c r="F15" s="2"/>
      <c r="J15" s="17"/>
    </row>
    <row r="16" spans="1:6" ht="15">
      <c r="A16" s="1"/>
      <c r="B16" s="2"/>
      <c r="C16" s="2"/>
      <c r="D16" s="36"/>
      <c r="E16" s="37"/>
      <c r="F16" s="2"/>
    </row>
    <row r="17" spans="1:6" ht="15">
      <c r="A17" s="1" t="s">
        <v>98</v>
      </c>
      <c r="B17" s="2"/>
      <c r="C17" s="2"/>
      <c r="D17" s="36"/>
      <c r="E17" s="37">
        <v>453</v>
      </c>
      <c r="F17" s="2"/>
    </row>
    <row r="18" spans="1:6" ht="15">
      <c r="A18" s="1"/>
      <c r="B18" s="2"/>
      <c r="C18" s="2"/>
      <c r="D18" s="36"/>
      <c r="E18" s="37"/>
      <c r="F18" s="2"/>
    </row>
    <row r="19" spans="1:6" ht="15">
      <c r="A19" s="1" t="s">
        <v>31</v>
      </c>
      <c r="B19" s="2"/>
      <c r="C19" s="2"/>
      <c r="D19" s="36">
        <v>15</v>
      </c>
      <c r="E19" s="37">
        <v>0</v>
      </c>
      <c r="F19" s="2"/>
    </row>
    <row r="20" spans="1:6" ht="15">
      <c r="A20" s="1"/>
      <c r="B20" s="2"/>
      <c r="C20" s="2"/>
      <c r="D20" s="36"/>
      <c r="E20" s="37"/>
      <c r="F20" s="2"/>
    </row>
    <row r="21" spans="1:6" ht="15">
      <c r="A21" s="1" t="s">
        <v>12</v>
      </c>
      <c r="B21" s="2"/>
      <c r="C21" s="2"/>
      <c r="D21" s="36"/>
      <c r="E21" s="37"/>
      <c r="F21" s="2"/>
    </row>
    <row r="22" spans="1:6" ht="15">
      <c r="A22" s="1"/>
      <c r="B22" s="2" t="s">
        <v>32</v>
      </c>
      <c r="C22" s="2"/>
      <c r="D22" s="36">
        <v>3565</v>
      </c>
      <c r="E22" s="37">
        <v>0</v>
      </c>
      <c r="F22" s="2"/>
    </row>
    <row r="23" spans="1:6" ht="15">
      <c r="A23" s="2"/>
      <c r="B23" s="2" t="s">
        <v>13</v>
      </c>
      <c r="C23" s="2"/>
      <c r="D23" s="36">
        <v>6168</v>
      </c>
      <c r="E23" s="37">
        <v>0</v>
      </c>
      <c r="F23" s="2"/>
    </row>
    <row r="24" spans="1:6" ht="15">
      <c r="A24" s="2"/>
      <c r="B24" s="2" t="s">
        <v>14</v>
      </c>
      <c r="C24" s="2"/>
      <c r="D24" s="38">
        <v>4572</v>
      </c>
      <c r="E24" s="39">
        <v>0</v>
      </c>
      <c r="F24" s="2"/>
    </row>
    <row r="25" spans="1:6" ht="15">
      <c r="A25" s="2"/>
      <c r="B25" s="2"/>
      <c r="C25" s="2"/>
      <c r="D25" s="36">
        <f>SUM(D22:D24)</f>
        <v>14305</v>
      </c>
      <c r="E25" s="37">
        <f>SUM(E22:E24)</f>
        <v>0</v>
      </c>
      <c r="F25" s="2"/>
    </row>
    <row r="26" spans="1:6" ht="15">
      <c r="A26" s="2"/>
      <c r="B26" s="2"/>
      <c r="C26" s="2"/>
      <c r="D26" s="36"/>
      <c r="E26" s="37"/>
      <c r="F26" s="2"/>
    </row>
    <row r="27" spans="1:6" ht="15">
      <c r="A27" s="1" t="s">
        <v>15</v>
      </c>
      <c r="B27" s="2"/>
      <c r="C27" s="2"/>
      <c r="D27" s="36"/>
      <c r="E27" s="37"/>
      <c r="F27" s="2"/>
    </row>
    <row r="28" spans="1:6" ht="15">
      <c r="A28" s="2"/>
      <c r="B28" s="2" t="s">
        <v>16</v>
      </c>
      <c r="C28" s="2"/>
      <c r="D28" s="36">
        <v>3289</v>
      </c>
      <c r="E28" s="37">
        <v>475</v>
      </c>
      <c r="F28" s="2"/>
    </row>
    <row r="29" spans="1:6" ht="15">
      <c r="A29" s="2"/>
      <c r="B29" s="2" t="s">
        <v>17</v>
      </c>
      <c r="C29" s="2"/>
      <c r="D29" s="36">
        <v>311</v>
      </c>
      <c r="E29" s="37">
        <v>0</v>
      </c>
      <c r="F29" s="2"/>
    </row>
    <row r="30" spans="1:6" ht="15">
      <c r="A30" s="2"/>
      <c r="B30" s="2" t="s">
        <v>111</v>
      </c>
      <c r="C30" s="2"/>
      <c r="D30" s="38">
        <v>496</v>
      </c>
      <c r="E30" s="39">
        <v>0</v>
      </c>
      <c r="F30" s="2"/>
    </row>
    <row r="31" spans="1:6" ht="15">
      <c r="A31" s="2"/>
      <c r="B31" s="2"/>
      <c r="C31" s="2"/>
      <c r="D31" s="36">
        <f>SUM(D28:D30)</f>
        <v>4096</v>
      </c>
      <c r="E31" s="37">
        <f>SUM(E28:E30)</f>
        <v>475</v>
      </c>
      <c r="F31" s="2"/>
    </row>
    <row r="32" spans="1:6" ht="15">
      <c r="A32" s="2"/>
      <c r="B32" s="2"/>
      <c r="C32" s="2"/>
      <c r="D32" s="36"/>
      <c r="E32" s="37"/>
      <c r="F32" s="2"/>
    </row>
    <row r="33" spans="1:6" ht="15">
      <c r="A33" s="1" t="s">
        <v>18</v>
      </c>
      <c r="B33" s="2"/>
      <c r="C33" s="2"/>
      <c r="D33" s="36">
        <f>D25-D31</f>
        <v>10209</v>
      </c>
      <c r="E33" s="37">
        <f>E25-E31</f>
        <v>-475</v>
      </c>
      <c r="F33" s="2"/>
    </row>
    <row r="34" spans="1:6" ht="15.75" customHeight="1" thickBot="1">
      <c r="A34" s="2"/>
      <c r="B34" s="2"/>
      <c r="C34" s="2"/>
      <c r="D34" s="40">
        <f>D13+D15+D19+D33+D17</f>
        <v>18505</v>
      </c>
      <c r="E34" s="40">
        <f>E13+E15+E19+E33+E17</f>
        <v>-7</v>
      </c>
      <c r="F34" s="2"/>
    </row>
    <row r="35" spans="1:6" ht="15">
      <c r="A35" s="2"/>
      <c r="B35" s="2"/>
      <c r="C35" s="2"/>
      <c r="D35" s="36"/>
      <c r="E35" s="37"/>
      <c r="F35" s="2"/>
    </row>
    <row r="36" spans="1:6" ht="15">
      <c r="A36" s="2"/>
      <c r="B36" s="2"/>
      <c r="C36" s="2"/>
      <c r="D36" s="36"/>
      <c r="E36" s="37"/>
      <c r="F36" s="2"/>
    </row>
    <row r="37" spans="1:6" ht="15">
      <c r="A37" s="1" t="s">
        <v>33</v>
      </c>
      <c r="B37" s="2"/>
      <c r="C37" s="2"/>
      <c r="D37" s="36"/>
      <c r="E37" s="37"/>
      <c r="F37" s="2"/>
    </row>
    <row r="38" spans="1:6" ht="15">
      <c r="A38" s="2"/>
      <c r="B38" s="2" t="s">
        <v>20</v>
      </c>
      <c r="C38" s="2"/>
      <c r="D38" s="36">
        <v>9000</v>
      </c>
      <c r="E38" s="41" t="s">
        <v>100</v>
      </c>
      <c r="F38" s="2"/>
    </row>
    <row r="39" spans="1:6" ht="15">
      <c r="A39" s="2"/>
      <c r="B39" s="2" t="s">
        <v>21</v>
      </c>
      <c r="C39" s="2"/>
      <c r="D39" s="36">
        <v>3336</v>
      </c>
      <c r="E39" s="37">
        <v>0</v>
      </c>
      <c r="F39" s="2"/>
    </row>
    <row r="40" spans="1:6" ht="15">
      <c r="A40" s="2"/>
      <c r="B40" s="2" t="s">
        <v>22</v>
      </c>
      <c r="C40" s="2"/>
      <c r="D40" s="36">
        <v>0</v>
      </c>
      <c r="E40" s="37">
        <v>0</v>
      </c>
      <c r="F40" s="2"/>
    </row>
    <row r="41" spans="1:10" ht="15">
      <c r="A41" s="2"/>
      <c r="B41" s="2" t="s">
        <v>23</v>
      </c>
      <c r="C41" s="2"/>
      <c r="D41" s="36">
        <v>2896</v>
      </c>
      <c r="E41" s="37">
        <v>0</v>
      </c>
      <c r="F41" s="2"/>
      <c r="J41" s="17"/>
    </row>
    <row r="42" spans="1:10" ht="15">
      <c r="A42" s="2"/>
      <c r="B42" s="2" t="s">
        <v>24</v>
      </c>
      <c r="C42" s="2"/>
      <c r="D42" s="38">
        <v>2508</v>
      </c>
      <c r="E42" s="39">
        <v>-7</v>
      </c>
      <c r="F42" s="2"/>
      <c r="J42" s="17"/>
    </row>
    <row r="43" spans="1:6" ht="15">
      <c r="A43" s="1" t="s">
        <v>19</v>
      </c>
      <c r="B43" s="2"/>
      <c r="C43" s="2"/>
      <c r="D43" s="36">
        <f>SUM(D38:D42)</f>
        <v>17740</v>
      </c>
      <c r="E43" s="37">
        <f>SUM(E38:E42)</f>
        <v>-7</v>
      </c>
      <c r="F43" s="2"/>
    </row>
    <row r="44" spans="1:6" ht="15">
      <c r="A44" s="1"/>
      <c r="B44" s="2"/>
      <c r="C44" s="2"/>
      <c r="D44" s="36"/>
      <c r="E44" s="37"/>
      <c r="F44" s="2"/>
    </row>
    <row r="45" spans="1:6" ht="15">
      <c r="A45" s="1" t="s">
        <v>34</v>
      </c>
      <c r="B45" s="2"/>
      <c r="C45" s="2"/>
      <c r="D45" s="36">
        <v>0</v>
      </c>
      <c r="E45" s="37">
        <v>0</v>
      </c>
      <c r="F45" s="2"/>
    </row>
    <row r="46" spans="1:6" ht="15">
      <c r="A46" s="2"/>
      <c r="B46" s="2"/>
      <c r="C46" s="2"/>
      <c r="D46" s="36"/>
      <c r="E46" s="37"/>
      <c r="F46" s="2"/>
    </row>
    <row r="47" spans="1:6" ht="15">
      <c r="A47" s="1" t="s">
        <v>35</v>
      </c>
      <c r="B47" s="2"/>
      <c r="C47" s="2"/>
      <c r="D47" s="36"/>
      <c r="E47" s="37"/>
      <c r="F47" s="2"/>
    </row>
    <row r="48" spans="2:6" ht="15">
      <c r="B48" s="2" t="s">
        <v>25</v>
      </c>
      <c r="C48" s="2"/>
      <c r="D48" s="36">
        <v>306</v>
      </c>
      <c r="E48" s="37">
        <v>0</v>
      </c>
      <c r="F48" s="2"/>
    </row>
    <row r="49" spans="2:6" ht="15">
      <c r="B49" s="2" t="s">
        <v>111</v>
      </c>
      <c r="C49" s="2"/>
      <c r="D49" s="36">
        <f>372+87</f>
        <v>459</v>
      </c>
      <c r="E49" s="37">
        <v>0</v>
      </c>
      <c r="F49" s="2"/>
    </row>
    <row r="50" spans="1:6" ht="15.75" thickBot="1">
      <c r="A50" s="2"/>
      <c r="B50" s="2"/>
      <c r="C50" s="2"/>
      <c r="D50" s="40">
        <f>SUM(D43,D48,D49)</f>
        <v>18505</v>
      </c>
      <c r="E50" s="42">
        <f>SUM(E43,E45,E48,E49)</f>
        <v>-7</v>
      </c>
      <c r="F50" s="2"/>
    </row>
    <row r="51" spans="1:6" ht="15.75" thickBot="1">
      <c r="A51" s="2"/>
      <c r="B51" s="2"/>
      <c r="C51" s="2"/>
      <c r="D51" s="43"/>
      <c r="E51" s="44"/>
      <c r="F51" s="2"/>
    </row>
    <row r="52" spans="1:6" ht="15">
      <c r="A52" s="2"/>
      <c r="B52" s="1" t="s">
        <v>120</v>
      </c>
      <c r="C52" s="1"/>
      <c r="D52" s="73">
        <v>0.185</v>
      </c>
      <c r="E52" s="27"/>
      <c r="F52" s="2"/>
    </row>
    <row r="53" spans="1:6" ht="15">
      <c r="A53" s="1"/>
      <c r="B53" s="2"/>
      <c r="C53" s="2"/>
      <c r="D53" s="27"/>
      <c r="E53" s="27"/>
      <c r="F53" s="2"/>
    </row>
    <row r="54" spans="1:6" ht="15">
      <c r="A54" s="1" t="s">
        <v>118</v>
      </c>
      <c r="B54" s="2"/>
      <c r="C54" s="2"/>
      <c r="D54" s="27"/>
      <c r="E54" s="27"/>
      <c r="F54" s="2"/>
    </row>
    <row r="55" spans="1:6" ht="15">
      <c r="A55" s="1" t="s">
        <v>97</v>
      </c>
      <c r="B55" s="2"/>
      <c r="C55" s="2"/>
      <c r="D55" s="27"/>
      <c r="E55" s="27"/>
      <c r="F55" s="2"/>
    </row>
    <row r="56" spans="1:6" ht="15">
      <c r="A56" s="1" t="s">
        <v>99</v>
      </c>
      <c r="B56" s="1" t="s">
        <v>101</v>
      </c>
      <c r="C56" s="2"/>
      <c r="D56" s="27"/>
      <c r="E56" s="27"/>
      <c r="F56" s="2"/>
    </row>
    <row r="57" spans="4:5" ht="12.75">
      <c r="D57" s="45"/>
      <c r="E57" s="45"/>
    </row>
    <row r="58" spans="4:5" ht="12.75">
      <c r="D58" s="45"/>
      <c r="E58" s="45"/>
    </row>
    <row r="59" spans="4:5" ht="12.75">
      <c r="D59" s="45"/>
      <c r="E59" s="45"/>
    </row>
    <row r="60" spans="4:5" ht="12.75">
      <c r="D60" s="45"/>
      <c r="E60" s="45"/>
    </row>
    <row r="61" spans="4:5" ht="12.75">
      <c r="D61" s="45"/>
      <c r="E61" s="45"/>
    </row>
    <row r="62" spans="4:5" ht="12.75">
      <c r="D62" s="45"/>
      <c r="E62" s="45"/>
    </row>
    <row r="63" spans="4:5" ht="12.75">
      <c r="D63" s="45"/>
      <c r="E63" s="45"/>
    </row>
    <row r="64" spans="4:5" ht="12.75">
      <c r="D64" s="45"/>
      <c r="E64" s="45"/>
    </row>
    <row r="65" spans="4:5" ht="12.75">
      <c r="D65" s="45"/>
      <c r="E65" s="45"/>
    </row>
    <row r="66" spans="4:5" ht="12.75">
      <c r="D66" s="45"/>
      <c r="E66" s="45"/>
    </row>
    <row r="67" spans="4:5" ht="12.75">
      <c r="D67" s="45"/>
      <c r="E67" s="45"/>
    </row>
    <row r="68" spans="4:5" ht="12.75">
      <c r="D68" s="45"/>
      <c r="E68" s="45"/>
    </row>
    <row r="69" spans="4:5" ht="12.75">
      <c r="D69" s="45"/>
      <c r="E69" s="45"/>
    </row>
    <row r="70" spans="4:5" ht="12.75">
      <c r="D70" s="45"/>
      <c r="E70" s="45"/>
    </row>
    <row r="71" spans="4:5" ht="12.75">
      <c r="D71" s="45"/>
      <c r="E71" s="45"/>
    </row>
    <row r="72" spans="4:5" ht="12.75">
      <c r="D72" s="45"/>
      <c r="E72" s="45"/>
    </row>
    <row r="73" spans="4:5" ht="12.75">
      <c r="D73" s="45"/>
      <c r="E73" s="45"/>
    </row>
    <row r="74" spans="4:5" ht="12.75">
      <c r="D74" s="45"/>
      <c r="E74" s="45"/>
    </row>
    <row r="75" spans="4:5" ht="12.75">
      <c r="D75" s="45"/>
      <c r="E75" s="45"/>
    </row>
    <row r="76" spans="4:5" ht="12.75">
      <c r="D76" s="45"/>
      <c r="E76" s="45"/>
    </row>
  </sheetData>
  <printOptions/>
  <pageMargins left="0.75" right="0.75" top="0.61" bottom="0.65" header="0.5" footer="0.5"/>
  <pageSetup fitToHeight="1" fitToWidth="1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view="pageBreakPreview" zoomScale="60" workbookViewId="0" topLeftCell="A1">
      <selection activeCell="E14" sqref="E14"/>
    </sheetView>
  </sheetViews>
  <sheetFormatPr defaultColWidth="9.140625" defaultRowHeight="12.75"/>
  <cols>
    <col min="1" max="1" width="9.140625" style="47" customWidth="1"/>
    <col min="2" max="2" width="82.00390625" style="47" customWidth="1"/>
    <col min="3" max="3" width="22.28125" style="47" bestFit="1" customWidth="1"/>
    <col min="4" max="16384" width="9.140625" style="47" customWidth="1"/>
  </cols>
  <sheetData>
    <row r="1" ht="15">
      <c r="A1" s="46" t="s">
        <v>0</v>
      </c>
    </row>
    <row r="2" ht="15">
      <c r="A2" s="46" t="s">
        <v>1</v>
      </c>
    </row>
    <row r="3" ht="15">
      <c r="A3" s="46"/>
    </row>
    <row r="4" ht="15">
      <c r="A4" s="46" t="s">
        <v>119</v>
      </c>
    </row>
    <row r="5" ht="15">
      <c r="A5" s="46" t="s">
        <v>78</v>
      </c>
    </row>
    <row r="7" ht="15.75" thickBot="1"/>
    <row r="8" spans="3:4" ht="15">
      <c r="C8" s="48"/>
      <c r="D8" s="49"/>
    </row>
    <row r="9" spans="3:4" ht="15">
      <c r="C9" s="50" t="s">
        <v>26</v>
      </c>
      <c r="D9" s="51"/>
    </row>
    <row r="10" spans="3:4" ht="15">
      <c r="C10" s="50" t="s">
        <v>28</v>
      </c>
      <c r="D10" s="51"/>
    </row>
    <row r="11" spans="3:4" ht="15.75" thickBot="1">
      <c r="C11" s="52">
        <v>37894</v>
      </c>
      <c r="D11" s="53"/>
    </row>
    <row r="12" spans="3:4" ht="15">
      <c r="C12" s="54" t="s">
        <v>3</v>
      </c>
      <c r="D12" s="51"/>
    </row>
    <row r="13" spans="1:4" ht="15">
      <c r="A13" s="46" t="s">
        <v>40</v>
      </c>
      <c r="C13" s="55"/>
      <c r="D13" s="56"/>
    </row>
    <row r="14" spans="1:4" ht="15">
      <c r="A14" s="47" t="s">
        <v>8</v>
      </c>
      <c r="C14" s="36">
        <v>3612</v>
      </c>
      <c r="D14" s="57"/>
    </row>
    <row r="15" spans="1:4" ht="15">
      <c r="A15" s="47" t="s">
        <v>36</v>
      </c>
      <c r="C15" s="58"/>
      <c r="D15" s="59"/>
    </row>
    <row r="16" spans="1:4" ht="15">
      <c r="A16" s="47" t="s">
        <v>38</v>
      </c>
      <c r="C16" s="58">
        <v>-27</v>
      </c>
      <c r="D16" s="59"/>
    </row>
    <row r="17" spans="1:4" ht="15">
      <c r="A17" s="47" t="s">
        <v>37</v>
      </c>
      <c r="C17" s="36">
        <v>1807</v>
      </c>
      <c r="D17" s="57"/>
    </row>
    <row r="18" spans="1:4" ht="15">
      <c r="A18" s="47" t="s">
        <v>113</v>
      </c>
      <c r="C18" s="58">
        <v>-43</v>
      </c>
      <c r="D18" s="59"/>
    </row>
    <row r="19" spans="1:4" ht="15">
      <c r="A19" s="47" t="s">
        <v>39</v>
      </c>
      <c r="C19" s="58">
        <v>171</v>
      </c>
      <c r="D19" s="59"/>
    </row>
    <row r="20" spans="1:4" ht="15">
      <c r="A20" s="47" t="s">
        <v>92</v>
      </c>
      <c r="C20" s="60">
        <v>-7</v>
      </c>
      <c r="D20" s="59"/>
    </row>
    <row r="21" spans="1:4" ht="15">
      <c r="A21" s="46" t="s">
        <v>41</v>
      </c>
      <c r="C21" s="58">
        <f>SUM(C14:C20)</f>
        <v>5513</v>
      </c>
      <c r="D21" s="59"/>
    </row>
    <row r="22" spans="3:4" ht="15">
      <c r="C22" s="58"/>
      <c r="D22" s="59"/>
    </row>
    <row r="23" spans="1:4" ht="15">
      <c r="A23" s="46" t="s">
        <v>42</v>
      </c>
      <c r="C23" s="58"/>
      <c r="D23" s="59"/>
    </row>
    <row r="24" spans="1:4" ht="15">
      <c r="A24" s="47" t="s">
        <v>32</v>
      </c>
      <c r="C24" s="58">
        <v>-640</v>
      </c>
      <c r="D24" s="59"/>
    </row>
    <row r="25" spans="1:4" ht="15">
      <c r="A25" s="47" t="s">
        <v>43</v>
      </c>
      <c r="C25" s="36">
        <v>-1764</v>
      </c>
      <c r="D25" s="57"/>
    </row>
    <row r="26" spans="1:4" ht="15">
      <c r="A26" s="47" t="s">
        <v>44</v>
      </c>
      <c r="C26" s="38">
        <v>1949</v>
      </c>
      <c r="D26" s="57"/>
    </row>
    <row r="27" spans="1:4" ht="15">
      <c r="A27" s="46" t="s">
        <v>45</v>
      </c>
      <c r="C27" s="58">
        <f>SUM(C21:C26)</f>
        <v>5058</v>
      </c>
      <c r="D27" s="59"/>
    </row>
    <row r="28" spans="3:4" ht="15">
      <c r="C28" s="58"/>
      <c r="D28" s="59"/>
    </row>
    <row r="29" spans="1:4" ht="15">
      <c r="A29" s="47" t="s">
        <v>46</v>
      </c>
      <c r="C29" s="58">
        <f>-C19</f>
        <v>-171</v>
      </c>
      <c r="D29" s="59"/>
    </row>
    <row r="30" spans="1:4" ht="15">
      <c r="A30" s="47" t="s">
        <v>47</v>
      </c>
      <c r="C30" s="58">
        <f>-C20</f>
        <v>7</v>
      </c>
      <c r="D30" s="59"/>
    </row>
    <row r="31" spans="1:4" ht="15">
      <c r="A31" s="47" t="s">
        <v>48</v>
      </c>
      <c r="C31" s="58">
        <v>-521</v>
      </c>
      <c r="D31" s="59"/>
    </row>
    <row r="32" spans="1:4" ht="15.75" thickBot="1">
      <c r="A32" s="46" t="s">
        <v>49</v>
      </c>
      <c r="C32" s="61">
        <f>SUM(C27:C31)</f>
        <v>4373</v>
      </c>
      <c r="D32" s="59"/>
    </row>
    <row r="33" spans="3:4" ht="15">
      <c r="C33" s="58"/>
      <c r="D33" s="59"/>
    </row>
    <row r="34" spans="1:4" ht="15">
      <c r="A34" s="46" t="s">
        <v>50</v>
      </c>
      <c r="C34" s="58"/>
      <c r="D34" s="59"/>
    </row>
    <row r="35" spans="1:4" ht="15">
      <c r="A35" s="47" t="s">
        <v>103</v>
      </c>
      <c r="C35" s="58">
        <v>-424</v>
      </c>
      <c r="D35" s="59"/>
    </row>
    <row r="36" spans="1:4" ht="15">
      <c r="A36" s="47" t="s">
        <v>51</v>
      </c>
      <c r="C36" s="36">
        <f>-395-52-91</f>
        <v>-538</v>
      </c>
      <c r="D36" s="57"/>
    </row>
    <row r="37" spans="1:4" ht="15">
      <c r="A37" s="47" t="s">
        <v>114</v>
      </c>
      <c r="C37" s="36">
        <v>100</v>
      </c>
      <c r="D37" s="57"/>
    </row>
    <row r="38" spans="1:4" ht="15">
      <c r="A38" s="47" t="s">
        <v>104</v>
      </c>
      <c r="C38" s="58">
        <v>-925</v>
      </c>
      <c r="D38" s="59"/>
    </row>
    <row r="39" spans="1:4" ht="15.75" thickBot="1">
      <c r="A39" s="46" t="s">
        <v>52</v>
      </c>
      <c r="C39" s="61">
        <f>SUM(C35:C38)</f>
        <v>-1787</v>
      </c>
      <c r="D39" s="59"/>
    </row>
    <row r="40" spans="3:4" ht="15">
      <c r="C40" s="58"/>
      <c r="D40" s="59"/>
    </row>
    <row r="41" spans="1:4" ht="15">
      <c r="A41" s="46" t="s">
        <v>53</v>
      </c>
      <c r="C41" s="58"/>
      <c r="D41" s="59"/>
    </row>
    <row r="42" spans="1:3" ht="15">
      <c r="A42" s="47" t="s">
        <v>115</v>
      </c>
      <c r="C42" s="36">
        <v>4725</v>
      </c>
    </row>
    <row r="43" spans="1:3" ht="15">
      <c r="A43" s="47" t="s">
        <v>54</v>
      </c>
      <c r="C43" s="36">
        <v>413</v>
      </c>
    </row>
    <row r="44" spans="1:3" ht="15">
      <c r="A44" s="47" t="s">
        <v>107</v>
      </c>
      <c r="C44" s="58">
        <v>-2271</v>
      </c>
    </row>
    <row r="45" spans="1:3" ht="15">
      <c r="A45" s="47" t="s">
        <v>108</v>
      </c>
      <c r="C45" s="58">
        <v>-161</v>
      </c>
    </row>
    <row r="46" spans="1:3" ht="15">
      <c r="A46" s="47" t="s">
        <v>55</v>
      </c>
      <c r="C46" s="36">
        <v>-240</v>
      </c>
    </row>
    <row r="47" spans="1:3" ht="15">
      <c r="A47" s="47" t="s">
        <v>116</v>
      </c>
      <c r="C47" s="58">
        <v>-540</v>
      </c>
    </row>
    <row r="48" spans="1:4" ht="15.75" thickBot="1">
      <c r="A48" s="46" t="s">
        <v>56</v>
      </c>
      <c r="C48" s="61">
        <f>SUM(C42:C47)</f>
        <v>1926</v>
      </c>
      <c r="D48" s="59"/>
    </row>
    <row r="49" spans="3:4" ht="15">
      <c r="C49" s="58"/>
      <c r="D49" s="59"/>
    </row>
    <row r="50" spans="1:4" ht="15">
      <c r="A50" s="46" t="s">
        <v>57</v>
      </c>
      <c r="C50" s="58">
        <f>C32+C39+C48</f>
        <v>4512</v>
      </c>
      <c r="D50" s="59"/>
    </row>
    <row r="51" spans="1:4" ht="15">
      <c r="A51" s="46" t="s">
        <v>58</v>
      </c>
      <c r="C51" s="36">
        <v>0</v>
      </c>
      <c r="D51" s="57"/>
    </row>
    <row r="52" spans="1:4" ht="15.75" thickBot="1">
      <c r="A52" s="46" t="s">
        <v>59</v>
      </c>
      <c r="C52" s="61">
        <v>4512</v>
      </c>
      <c r="D52" s="59"/>
    </row>
    <row r="53" spans="3:4" ht="15.75" thickBot="1">
      <c r="C53" s="62"/>
      <c r="D53" s="59"/>
    </row>
    <row r="54" spans="3:4" ht="15">
      <c r="C54" s="63"/>
      <c r="D54" s="63"/>
    </row>
    <row r="55" spans="1:4" ht="15">
      <c r="A55" s="46" t="s">
        <v>102</v>
      </c>
      <c r="B55" s="64"/>
      <c r="C55" s="64"/>
      <c r="D55" s="64"/>
    </row>
    <row r="56" spans="1:4" ht="15">
      <c r="A56" s="1" t="s">
        <v>117</v>
      </c>
      <c r="B56" s="63"/>
      <c r="C56" s="63"/>
      <c r="D56" s="63"/>
    </row>
  </sheetData>
  <printOptions/>
  <pageMargins left="0.75" right="0.75" top="1" bottom="1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A13" sqref="A13"/>
    </sheetView>
  </sheetViews>
  <sheetFormatPr defaultColWidth="9.140625" defaultRowHeight="12.75"/>
  <cols>
    <col min="1" max="4" width="9.140625" style="66" customWidth="1"/>
    <col min="5" max="5" width="13.57421875" style="66" customWidth="1"/>
    <col min="6" max="10" width="14.7109375" style="66" customWidth="1"/>
    <col min="11" max="16384" width="9.140625" style="66" customWidth="1"/>
  </cols>
  <sheetData>
    <row r="1" ht="15.75">
      <c r="A1" s="65" t="s">
        <v>0</v>
      </c>
    </row>
    <row r="2" ht="14.25">
      <c r="A2" s="46" t="s">
        <v>1</v>
      </c>
    </row>
    <row r="3" spans="1:10" ht="15">
      <c r="A3" s="46" t="s">
        <v>68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5">
      <c r="A4" s="46" t="s">
        <v>109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5">
      <c r="A5" s="46" t="s">
        <v>2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0" ht="15">
      <c r="A7" s="47"/>
      <c r="B7" s="47"/>
      <c r="C7" s="47"/>
      <c r="D7" s="47"/>
      <c r="E7" s="47"/>
      <c r="F7" s="67" t="s">
        <v>69</v>
      </c>
      <c r="G7" s="67" t="s">
        <v>71</v>
      </c>
      <c r="H7" s="67" t="s">
        <v>75</v>
      </c>
      <c r="I7" s="67" t="s">
        <v>73</v>
      </c>
      <c r="J7" s="67"/>
    </row>
    <row r="8" spans="1:10" ht="15.75" thickBot="1">
      <c r="A8" s="47"/>
      <c r="B8" s="47"/>
      <c r="C8" s="47"/>
      <c r="D8" s="47"/>
      <c r="E8" s="47"/>
      <c r="F8" s="68" t="s">
        <v>70</v>
      </c>
      <c r="G8" s="68" t="s">
        <v>72</v>
      </c>
      <c r="H8" s="68" t="s">
        <v>76</v>
      </c>
      <c r="I8" s="68" t="s">
        <v>77</v>
      </c>
      <c r="J8" s="68" t="s">
        <v>61</v>
      </c>
    </row>
    <row r="9" spans="1:10" ht="15">
      <c r="A9" s="47"/>
      <c r="B9" s="47"/>
      <c r="C9" s="47"/>
      <c r="D9" s="47"/>
      <c r="E9" s="47"/>
      <c r="F9" s="67" t="s">
        <v>3</v>
      </c>
      <c r="G9" s="67" t="s">
        <v>3</v>
      </c>
      <c r="H9" s="67" t="s">
        <v>3</v>
      </c>
      <c r="I9" s="67" t="s">
        <v>3</v>
      </c>
      <c r="J9" s="67" t="s">
        <v>3</v>
      </c>
    </row>
    <row r="10" spans="1:10" ht="15">
      <c r="A10" s="46" t="s">
        <v>90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15">
      <c r="A11" s="47"/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15">
      <c r="A12" s="47" t="s">
        <v>121</v>
      </c>
      <c r="B12" s="47"/>
      <c r="C12" s="47"/>
      <c r="D12" s="47"/>
      <c r="E12" s="47"/>
      <c r="F12" s="63">
        <v>0</v>
      </c>
      <c r="G12" s="63">
        <v>0</v>
      </c>
      <c r="H12" s="63">
        <v>0</v>
      </c>
      <c r="I12" s="63">
        <v>-7</v>
      </c>
      <c r="J12" s="63">
        <f>SUM(F12:I12)</f>
        <v>-7</v>
      </c>
    </row>
    <row r="13" spans="1:10" ht="15">
      <c r="A13" s="47"/>
      <c r="B13" s="47"/>
      <c r="C13" s="47"/>
      <c r="D13" s="47"/>
      <c r="E13" s="47"/>
      <c r="F13" s="63"/>
      <c r="G13" s="63"/>
      <c r="H13" s="63"/>
      <c r="I13" s="63"/>
      <c r="J13" s="63"/>
    </row>
    <row r="14" spans="1:10" ht="15">
      <c r="A14" s="47" t="s">
        <v>74</v>
      </c>
      <c r="B14" s="47"/>
      <c r="C14" s="47"/>
      <c r="D14" s="47"/>
      <c r="E14" s="47"/>
      <c r="F14" s="63">
        <v>9000</v>
      </c>
      <c r="G14" s="63">
        <v>0</v>
      </c>
      <c r="H14" s="63">
        <v>0</v>
      </c>
      <c r="I14" s="63">
        <v>0</v>
      </c>
      <c r="J14" s="59">
        <f>SUM(F14:I14)</f>
        <v>9000</v>
      </c>
    </row>
    <row r="15" spans="1:10" ht="15">
      <c r="A15" s="47" t="s">
        <v>21</v>
      </c>
      <c r="B15" s="47"/>
      <c r="C15" s="47"/>
      <c r="D15" s="47"/>
      <c r="E15" s="47"/>
      <c r="F15" s="63">
        <v>0</v>
      </c>
      <c r="G15" s="63">
        <v>4356</v>
      </c>
      <c r="H15" s="63">
        <v>0</v>
      </c>
      <c r="I15" s="63">
        <v>0</v>
      </c>
      <c r="J15" s="59">
        <f>SUM(F15:I15)</f>
        <v>4356</v>
      </c>
    </row>
    <row r="16" spans="1:10" ht="15">
      <c r="A16" s="47" t="s">
        <v>93</v>
      </c>
      <c r="B16" s="47"/>
      <c r="C16" s="47"/>
      <c r="D16" s="47"/>
      <c r="E16" s="47"/>
      <c r="F16" s="63"/>
      <c r="G16" s="63">
        <v>-1020</v>
      </c>
      <c r="H16" s="63"/>
      <c r="I16" s="63"/>
      <c r="J16" s="59">
        <f>G16</f>
        <v>-1020</v>
      </c>
    </row>
    <row r="17" spans="1:10" ht="15">
      <c r="A17" s="47" t="s">
        <v>23</v>
      </c>
      <c r="B17" s="47"/>
      <c r="C17" s="47"/>
      <c r="D17" s="47"/>
      <c r="E17" s="47"/>
      <c r="F17" s="63">
        <v>0</v>
      </c>
      <c r="G17" s="63">
        <v>0</v>
      </c>
      <c r="H17" s="63">
        <v>2896</v>
      </c>
      <c r="I17" s="63">
        <v>0</v>
      </c>
      <c r="J17" s="59">
        <f>SUM(F17:I17)</f>
        <v>2896</v>
      </c>
    </row>
    <row r="18" spans="1:10" ht="15">
      <c r="A18" s="47" t="s">
        <v>91</v>
      </c>
      <c r="B18" s="47"/>
      <c r="C18" s="47"/>
      <c r="D18" s="47"/>
      <c r="E18" s="47"/>
      <c r="F18" s="59">
        <v>0</v>
      </c>
      <c r="G18" s="59">
        <v>0</v>
      </c>
      <c r="H18" s="59">
        <v>0</v>
      </c>
      <c r="I18" s="59">
        <v>3055</v>
      </c>
      <c r="J18" s="59">
        <f>SUM(F18:I18)</f>
        <v>3055</v>
      </c>
    </row>
    <row r="19" spans="1:10" ht="15">
      <c r="A19" s="47" t="s">
        <v>89</v>
      </c>
      <c r="B19" s="47"/>
      <c r="C19" s="47"/>
      <c r="D19" s="47"/>
      <c r="E19" s="47"/>
      <c r="F19" s="69">
        <v>0</v>
      </c>
      <c r="G19" s="69">
        <v>0</v>
      </c>
      <c r="H19" s="69">
        <v>0</v>
      </c>
      <c r="I19" s="69">
        <v>-540</v>
      </c>
      <c r="J19" s="69">
        <f>SUM(F19:I19)</f>
        <v>-540</v>
      </c>
    </row>
    <row r="20" spans="1:10" ht="15.75" thickBot="1">
      <c r="A20" s="47"/>
      <c r="B20" s="47"/>
      <c r="C20" s="47"/>
      <c r="D20" s="47"/>
      <c r="E20" s="47"/>
      <c r="F20" s="70">
        <f>SUM(F12:F19)</f>
        <v>9000</v>
      </c>
      <c r="G20" s="70">
        <f>SUM(G12:G19)</f>
        <v>3336</v>
      </c>
      <c r="H20" s="70">
        <f>SUM(H12:H19)</f>
        <v>2896</v>
      </c>
      <c r="I20" s="70">
        <f>SUM(I12:I19)</f>
        <v>2508</v>
      </c>
      <c r="J20" s="70">
        <f>SUM(J12:J19)</f>
        <v>17740</v>
      </c>
    </row>
    <row r="21" spans="1:10" ht="15.75" thickTop="1">
      <c r="A21" s="47"/>
      <c r="B21" s="47"/>
      <c r="C21" s="47"/>
      <c r="D21" s="47"/>
      <c r="E21" s="47"/>
      <c r="F21" s="63"/>
      <c r="G21" s="63"/>
      <c r="H21" s="63"/>
      <c r="I21" s="63"/>
      <c r="J21" s="63"/>
    </row>
    <row r="22" spans="1:10" ht="15">
      <c r="A22" s="47"/>
      <c r="B22" s="47"/>
      <c r="C22" s="47"/>
      <c r="D22" s="47"/>
      <c r="E22" s="47"/>
      <c r="F22" s="63"/>
      <c r="G22" s="63"/>
      <c r="H22" s="63"/>
      <c r="I22" s="63"/>
      <c r="J22" s="63"/>
    </row>
    <row r="23" spans="1:10" ht="15">
      <c r="A23" s="46" t="s">
        <v>95</v>
      </c>
      <c r="B23" s="47"/>
      <c r="C23" s="47"/>
      <c r="D23" s="47"/>
      <c r="E23" s="47"/>
      <c r="F23" s="63"/>
      <c r="G23" s="63"/>
      <c r="H23" s="63"/>
      <c r="I23" s="63"/>
      <c r="J23" s="63"/>
    </row>
    <row r="24" spans="1:10" ht="15">
      <c r="A24" s="46" t="s">
        <v>96</v>
      </c>
      <c r="B24" s="47"/>
      <c r="C24" s="47"/>
      <c r="D24" s="47"/>
      <c r="E24" s="47"/>
      <c r="F24" s="63"/>
      <c r="G24" s="63"/>
      <c r="H24" s="63"/>
      <c r="I24" s="63"/>
      <c r="J24" s="63"/>
    </row>
    <row r="25" spans="1:10" ht="15">
      <c r="A25" s="1"/>
      <c r="B25" s="47"/>
      <c r="C25" s="47"/>
      <c r="D25" s="47"/>
      <c r="E25" s="47"/>
      <c r="F25" s="63"/>
      <c r="G25" s="63"/>
      <c r="H25" s="63"/>
      <c r="I25" s="63"/>
      <c r="J25" s="63"/>
    </row>
    <row r="26" spans="1:10" ht="15">
      <c r="A26" s="47"/>
      <c r="B26" s="47"/>
      <c r="C26" s="47"/>
      <c r="D26" s="47"/>
      <c r="E26" s="47"/>
      <c r="F26" s="63"/>
      <c r="G26" s="63"/>
      <c r="H26" s="63"/>
      <c r="I26" s="63"/>
      <c r="J26" s="63"/>
    </row>
    <row r="27" spans="1:10" ht="15">
      <c r="A27" s="47"/>
      <c r="B27" s="47"/>
      <c r="C27" s="47"/>
      <c r="D27" s="47"/>
      <c r="E27" s="47"/>
      <c r="F27" s="47"/>
      <c r="G27" s="47"/>
      <c r="H27" s="47"/>
      <c r="I27" s="47"/>
      <c r="J27" s="47"/>
    </row>
  </sheetData>
  <printOptions/>
  <pageMargins left="0.75" right="0.75" top="1" bottom="1" header="0.5" footer="0.5"/>
  <pageSetup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4">
      <selection activeCell="E32" sqref="E32"/>
    </sheetView>
  </sheetViews>
  <sheetFormatPr defaultColWidth="9.140625" defaultRowHeight="12.75"/>
  <cols>
    <col min="1" max="1" width="17.28125" style="0" customWidth="1"/>
    <col min="2" max="2" width="13.28125" style="0" customWidth="1"/>
    <col min="3" max="3" width="15.28125" style="0" customWidth="1"/>
    <col min="4" max="4" width="13.28125" style="0" customWidth="1"/>
    <col min="5" max="5" width="16.7109375" style="0" customWidth="1"/>
  </cols>
  <sheetData/>
  <printOptions/>
  <pageMargins left="0.75" right="0.75" top="0.56" bottom="0.66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IBM5</dc:creator>
  <cp:keywords/>
  <dc:description/>
  <cp:lastModifiedBy>OAKHUAN</cp:lastModifiedBy>
  <cp:lastPrinted>2003-11-27T09:17:37Z</cp:lastPrinted>
  <dcterms:created xsi:type="dcterms:W3CDTF">2003-07-14T15:38:45Z</dcterms:created>
  <dcterms:modified xsi:type="dcterms:W3CDTF">2003-11-27T09:17:38Z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-1640786133</vt:i4>
  </property>
  <property fmtid="{D5CDD505-2E9C-101B-9397-08002B2CF9AE}" pid="3" name="_EmailSubject">
    <vt:lpwstr>LNG - NTA</vt:lpwstr>
  </property>
  <property fmtid="{D5CDD505-2E9C-101B-9397-08002B2CF9AE}" pid="4" name="_AuthorEmail">
    <vt:lpwstr>alanooi@alliancemerchant.com.my</vt:lpwstr>
  </property>
  <property fmtid="{D5CDD505-2E9C-101B-9397-08002B2CF9AE}" pid="5" name="_AuthorEmailDisplayName">
    <vt:lpwstr>Ooi Aik Khuan , Alan</vt:lpwstr>
  </property>
  <property fmtid="{D5CDD505-2E9C-101B-9397-08002B2CF9AE}" pid="6" name="_PreviousAdHocReviewCycleID">
    <vt:i4>-923920042</vt:i4>
  </property>
</Properties>
</file>