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1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" sheetId="5" r:id="rId5"/>
  </sheets>
  <definedNames>
    <definedName name="_xlnm.Print_Area" localSheetId="2">'CashFlow'!$A$1:$E$62</definedName>
  </definedNames>
  <calcPr fullCalcOnLoad="1"/>
</workbook>
</file>

<file path=xl/sharedStrings.xml><?xml version="1.0" encoding="utf-8"?>
<sst xmlns="http://schemas.openxmlformats.org/spreadsheetml/2006/main" count="203" uniqueCount="144">
  <si>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</si>
  <si>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</si>
  <si>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</si>
  <si>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</si>
  <si>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</si>
  <si>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</si>
  <si>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</si>
  <si>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</si>
  <si>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</si>
  <si>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</si>
  <si>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</si>
  <si>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</si>
  <si>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</si>
  <si>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</si>
  <si>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</si>
  <si>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</si>
  <si>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</si>
  <si>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</si>
  <si>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</si>
  <si>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</si>
  <si>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</si>
  <si>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</si>
  <si>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</si>
  <si>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</si>
  <si>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</si>
  <si>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</si>
  <si>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</si>
  <si>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</si>
  <si>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</si>
  <si>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</si>
  <si>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</si>
  <si>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</si>
  <si>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</si>
  <si>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</si>
  <si>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</si>
  <si>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</si>
  <si>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</si>
  <si>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</si>
  <si>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</si>
  <si>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</si>
  <si>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</si>
  <si>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</si>
  <si>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</si>
  <si>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</si>
  <si>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</si>
  <si>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</si>
  <si>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</si>
  <si>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</si>
  <si>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</si>
  <si>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</si>
  <si>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</si>
  <si>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</si>
  <si>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</si>
  <si>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</si>
  <si>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</si>
  <si>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</si>
  <si>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</si>
  <si>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</si>
  <si>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</si>
  <si>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</si>
  <si>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</si>
  <si>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</si>
  <si>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</si>
  <si>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</si>
  <si>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</si>
  <si>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</si>
  <si>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</si>
  <si>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</si>
  <si>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</si>
  <si>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</si>
  <si>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</si>
  <si>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</si>
  <si>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</si>
  <si>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</si>
  <si>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</si>
  <si>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</si>
  <si>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</si>
  <si>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</si>
  <si>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</si>
  <si>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</si>
  <si>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</si>
  <si>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</si>
  <si>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</si>
  <si>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</si>
  <si>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</si>
  <si>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</si>
  <si>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</si>
  <si>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</si>
  <si>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</si>
  <si>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</si>
  <si>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</si>
  <si>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</si>
  <si>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</si>
  <si>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</si>
  <si>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</si>
  <si>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</si>
  <si>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</si>
  <si>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</si>
  <si>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</si>
  <si>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</si>
  <si>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</si>
  <si>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</si>
  <si>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</si>
  <si>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.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</si>
  <si>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</si>
  <si>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</si>
  <si>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</si>
  <si>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</si>
  <si>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</si>
  <si>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</si>
  <si>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</si>
  <si>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</si>
  <si>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The Condensed Cash Flow Statement should be read in conjunction with the audited Annual Financial Statements for the year ended 31 August 2006.</t>
  </si>
  <si>
    <t>As at 01 September 2005</t>
  </si>
  <si>
    <t>The Condensed Statement of Changes in Equity should be read in conjunction with the audited Annual Financial Statements for the year ended 31 August 2006.</t>
  </si>
  <si>
    <t>As at 31 Aug 2006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</si>
  <si>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</si>
  <si>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</si>
  <si>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</si>
  <si>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</si>
  <si>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</si>
  <si>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</si>
  <si>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</si>
  <si>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</si>
  <si>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</si>
  <si>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</si>
  <si>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</si>
  <si>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</si>
  <si>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</si>
  <si>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</si>
  <si>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</si>
  <si>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QUARTERLY REPORT - SECOND QUARTER</t>
  </si>
  <si>
    <t>CONDENSED BALANCE SHEET AS AT 28 FEBRUARY 2007</t>
  </si>
  <si>
    <t>28/02/2007</t>
  </si>
  <si>
    <t>FOR THE QUARTER ENDED 28 FEBRUARY 2007</t>
  </si>
  <si>
    <t>28/02/2006</t>
  </si>
  <si>
    <t>CURRENT PERIOD ENDED 28 FEBRUARY 2007</t>
  </si>
  <si>
    <t>year ended 31 August 2006.</t>
  </si>
  <si>
    <t>the year ended 31 August 2006.</t>
  </si>
  <si>
    <t>Summary of Key Financial Information for the financial period ended 28 February 2007</t>
  </si>
  <si>
    <t xml:space="preserve">CONDENSED STATEMENT OF CHANGES IN EQUITY FOR THE SECOND QUARTER </t>
  </si>
  <si>
    <t>ENDED 28 FEBRUARY 2007</t>
  </si>
  <si>
    <t>NET INCREASE/(DECREASE) IN CASH AND CASH EQUIVALENTS</t>
  </si>
  <si>
    <t>As at 28 Feb 2007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</si>
</sst>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195" fontId="17" fillId="0" borderId="0" xfId="0" applyNumberFormat="1" applyFont="1" applyBorder="1" applyAlignment="1" quotePrefix="1">
      <alignment horizontal="center" vertical="top" wrapText="1"/>
    </xf>
    <xf numFmtId="195" fontId="17" fillId="0" borderId="0" xfId="0" applyNumberFormat="1" applyFont="1" applyAlignment="1" quotePrefix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9" fontId="16" fillId="0" borderId="0" xfId="0" applyNumberFormat="1" applyFont="1" applyBorder="1" applyAlignment="1">
      <alignment/>
    </xf>
    <xf numFmtId="189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justify"/>
    </xf>
    <xf numFmtId="197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7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95" fontId="18" fillId="0" borderId="5" xfId="0" applyNumberFormat="1" applyFont="1" applyBorder="1" applyAlignment="1">
      <alignment horizontal="center" vertical="top" wrapText="1"/>
    </xf>
    <xf numFmtId="195" fontId="18" fillId="0" borderId="0" xfId="0" applyNumberFormat="1" applyFont="1" applyBorder="1" applyAlignment="1">
      <alignment horizontal="center"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9" xfId="0" applyNumberFormat="1" applyFont="1" applyBorder="1" applyAlignment="1">
      <alignment horizontal="center" vertical="top" wrapText="1"/>
    </xf>
    <xf numFmtId="195" fontId="18" fillId="0" borderId="0" xfId="0" applyNumberFormat="1" applyFont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6" fillId="0" borderId="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8" xfId="0" applyFont="1" applyBorder="1" applyAlignment="1">
      <alignment/>
    </xf>
    <xf numFmtId="201" fontId="16" fillId="0" borderId="15" xfId="0" applyNumberFormat="1" applyFont="1" applyBorder="1" applyAlignment="1">
      <alignment/>
    </xf>
    <xf numFmtId="201" fontId="16" fillId="0" borderId="13" xfId="0" applyNumberFormat="1" applyFont="1" applyBorder="1" applyAlignment="1">
      <alignment/>
    </xf>
    <xf numFmtId="201" fontId="16" fillId="0" borderId="5" xfId="0" applyNumberFormat="1" applyFont="1" applyBorder="1" applyAlignment="1">
      <alignment horizontal="right"/>
    </xf>
    <xf numFmtId="201" fontId="16" fillId="0" borderId="16" xfId="0" applyNumberFormat="1" applyFont="1" applyBorder="1" applyAlignment="1">
      <alignment horizontal="right"/>
    </xf>
    <xf numFmtId="201" fontId="16" fillId="0" borderId="14" xfId="0" applyNumberFormat="1" applyFont="1" applyBorder="1" applyAlignment="1">
      <alignment/>
    </xf>
    <xf numFmtId="201" fontId="16" fillId="0" borderId="9" xfId="0" applyNumberFormat="1" applyFont="1" applyBorder="1" applyAlignment="1">
      <alignment horizontal="right"/>
    </xf>
    <xf numFmtId="201" fontId="16" fillId="0" borderId="17" xfId="0" applyNumberFormat="1" applyFont="1" applyBorder="1" applyAlignment="1">
      <alignment horizontal="right"/>
    </xf>
    <xf numFmtId="201" fontId="16" fillId="0" borderId="8" xfId="0" applyNumberFormat="1" applyFont="1" applyBorder="1" applyAlignment="1" quotePrefix="1">
      <alignment horizontal="right"/>
    </xf>
    <xf numFmtId="201" fontId="16" fillId="0" borderId="4" xfId="0" applyNumberFormat="1" applyFont="1" applyBorder="1" applyAlignment="1" quotePrefix="1">
      <alignment horizontal="right"/>
    </xf>
    <xf numFmtId="201" fontId="16" fillId="0" borderId="8" xfId="0" applyNumberFormat="1" applyFont="1" applyFill="1" applyBorder="1" applyAlignment="1" quotePrefix="1">
      <alignment horizontal="right"/>
    </xf>
    <xf numFmtId="201" fontId="16" fillId="0" borderId="9" xfId="0" applyNumberFormat="1" applyFont="1" applyBorder="1" applyAlignment="1" quotePrefix="1">
      <alignment horizontal="right"/>
    </xf>
    <xf numFmtId="201" fontId="16" fillId="0" borderId="18" xfId="0" applyNumberFormat="1" applyFont="1" applyBorder="1" applyAlignment="1">
      <alignment/>
    </xf>
    <xf numFmtId="201" fontId="16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6" fillId="0" borderId="5" xfId="0" applyNumberFormat="1" applyFont="1" applyBorder="1" applyAlignment="1">
      <alignment horizontal="center"/>
    </xf>
    <xf numFmtId="201" fontId="21" fillId="0" borderId="6" xfId="0" applyNumberFormat="1" applyFont="1" applyBorder="1" applyAlignment="1">
      <alignment/>
    </xf>
    <xf numFmtId="198" fontId="22" fillId="0" borderId="5" xfId="0" applyNumberFormat="1" applyFont="1" applyBorder="1" applyAlignment="1">
      <alignment horizont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Border="1" applyAlignment="1">
      <alignment/>
    </xf>
    <xf numFmtId="198" fontId="16" fillId="0" borderId="22" xfId="0" applyNumberFormat="1" applyFont="1" applyBorder="1" applyAlignment="1">
      <alignment horizontal="center"/>
    </xf>
    <xf numFmtId="198" fontId="16" fillId="0" borderId="22" xfId="0" applyNumberFormat="1" applyFont="1" applyBorder="1" applyAlignment="1">
      <alignment horizontal="left" indent="4"/>
    </xf>
    <xf numFmtId="0" fontId="1" fillId="0" borderId="8" xfId="0" applyFont="1" applyFill="1" applyBorder="1" applyAlignment="1">
      <alignment horizontal="left" vertical="top" wrapText="1"/>
    </xf>
    <xf numFmtId="37" fontId="16" fillId="0" borderId="1" xfId="0" applyNumberFormat="1" applyFont="1" applyBorder="1" applyAlignment="1">
      <alignment/>
    </xf>
    <xf numFmtId="0" fontId="17" fillId="0" borderId="0" xfId="0" applyFont="1" applyAlignment="1">
      <alignment vertical="center"/>
    </xf>
    <xf numFmtId="37" fontId="16" fillId="0" borderId="20" xfId="0" applyNumberFormat="1" applyFont="1" applyBorder="1" applyAlignment="1">
      <alignment vertical="center"/>
    </xf>
    <xf numFmtId="37" fontId="16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199" fontId="16" fillId="0" borderId="0" xfId="0" applyNumberFormat="1" applyFont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171" fontId="1" fillId="0" borderId="11" xfId="15" applyNumberFormat="1" applyFont="1" applyFill="1" applyBorder="1" applyAlignment="1">
      <alignment horizontal="center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5.83203125" style="95" customWidth="1"/>
    <col min="2" max="2" width="53.16015625" style="95" customWidth="1"/>
    <col min="3" max="3" width="26.83203125" style="95" customWidth="1"/>
    <col min="4" max="4" width="1.83203125" style="96" customWidth="1"/>
    <col min="5" max="5" width="26.83203125" style="95" customWidth="1"/>
    <col min="6" max="6" width="22.5" style="95" customWidth="1"/>
    <col min="7" max="16384" width="9.33203125" style="95" customWidth="1"/>
  </cols>
  <sheetData>
    <row r="1" spans="1:2" ht="15.75">
      <c r="A1" s="93" t="s">
        <v>0</v>
      </c>
      <c r="B1" s="94"/>
    </row>
    <row r="2" spans="1:2" ht="15.75">
      <c r="A2" s="93" t="s">
        <v>131</v>
      </c>
      <c r="B2" s="97"/>
    </row>
    <row r="3" spans="1:2" ht="14.25">
      <c r="A3" s="94"/>
      <c r="B3" s="94"/>
    </row>
    <row r="4" spans="1:2" ht="12.75">
      <c r="A4" s="97" t="s">
        <v>132</v>
      </c>
      <c r="B4" s="97"/>
    </row>
    <row r="6" spans="3:6" s="98" customFormat="1" ht="25.5">
      <c r="C6" s="99" t="s">
        <v>108</v>
      </c>
      <c r="D6" s="100"/>
      <c r="E6" s="99" t="s">
        <v>56</v>
      </c>
      <c r="F6" s="100"/>
    </row>
    <row r="7" spans="3:6" s="98" customFormat="1" ht="12.75">
      <c r="C7" s="101" t="s">
        <v>133</v>
      </c>
      <c r="D7" s="102"/>
      <c r="E7" s="103">
        <v>38960</v>
      </c>
      <c r="F7" s="100"/>
    </row>
    <row r="8" spans="3:6" s="98" customFormat="1" ht="12.75">
      <c r="C8" s="99" t="s">
        <v>5</v>
      </c>
      <c r="D8" s="100"/>
      <c r="E8" s="99" t="s">
        <v>5</v>
      </c>
      <c r="F8" s="100"/>
    </row>
    <row r="9" spans="3:6" s="98" customFormat="1" ht="12.75">
      <c r="C9" s="104" t="s">
        <v>18</v>
      </c>
      <c r="D9" s="100"/>
      <c r="E9" s="104" t="s">
        <v>64</v>
      </c>
      <c r="F9" s="100"/>
    </row>
    <row r="10" ht="12.75">
      <c r="F10" s="96"/>
    </row>
    <row r="11" spans="1:6" ht="12.75">
      <c r="A11" s="97" t="s">
        <v>122</v>
      </c>
      <c r="F11" s="96"/>
    </row>
    <row r="12" spans="1:6" ht="12.75">
      <c r="A12" s="97" t="s">
        <v>123</v>
      </c>
      <c r="F12" s="96"/>
    </row>
    <row r="13" spans="1:6" ht="12.75">
      <c r="A13" s="95" t="s">
        <v>124</v>
      </c>
      <c r="C13" s="105">
        <v>1606</v>
      </c>
      <c r="D13" s="106"/>
      <c r="E13" s="105">
        <v>1752</v>
      </c>
      <c r="F13" s="106"/>
    </row>
    <row r="14" spans="1:6" ht="12.75">
      <c r="A14" s="95" t="s">
        <v>107</v>
      </c>
      <c r="C14" s="105">
        <v>2756</v>
      </c>
      <c r="D14" s="106"/>
      <c r="E14" s="105">
        <v>5218</v>
      </c>
      <c r="F14" s="106"/>
    </row>
    <row r="15" spans="3:6" ht="15.75" customHeight="1">
      <c r="C15" s="190">
        <f>SUM(C13:C14)</f>
        <v>4362</v>
      </c>
      <c r="D15" s="106"/>
      <c r="E15" s="190">
        <f>SUM(E13:E14)</f>
        <v>6970</v>
      </c>
      <c r="F15" s="106"/>
    </row>
    <row r="16" spans="3:6" ht="12.75">
      <c r="C16" s="105"/>
      <c r="D16" s="106"/>
      <c r="E16" s="105"/>
      <c r="F16" s="106"/>
    </row>
    <row r="17" spans="1:6" ht="12.75">
      <c r="A17" s="191" t="s">
        <v>19</v>
      </c>
      <c r="C17" s="105"/>
      <c r="D17" s="106"/>
      <c r="E17" s="105"/>
      <c r="F17" s="106"/>
    </row>
    <row r="18" spans="2:6" ht="12.75">
      <c r="B18" s="95" t="s">
        <v>31</v>
      </c>
      <c r="C18" s="105">
        <v>1695</v>
      </c>
      <c r="D18" s="106"/>
      <c r="E18" s="105">
        <v>1174</v>
      </c>
      <c r="F18" s="106"/>
    </row>
    <row r="19" spans="1:6" ht="12.75">
      <c r="A19" s="95" t="s">
        <v>20</v>
      </c>
      <c r="B19" s="95" t="s">
        <v>66</v>
      </c>
      <c r="C19" s="105">
        <v>1096</v>
      </c>
      <c r="D19" s="106"/>
      <c r="E19" s="105">
        <v>794</v>
      </c>
      <c r="F19" s="106"/>
    </row>
    <row r="20" spans="1:6" ht="12.75">
      <c r="A20" s="95" t="s">
        <v>21</v>
      </c>
      <c r="B20" s="95" t="s">
        <v>3</v>
      </c>
      <c r="C20" s="105">
        <v>3310</v>
      </c>
      <c r="D20" s="106"/>
      <c r="E20" s="105">
        <v>3282</v>
      </c>
      <c r="F20" s="106"/>
    </row>
    <row r="21" spans="1:6" ht="12.75">
      <c r="A21" s="95" t="s">
        <v>22</v>
      </c>
      <c r="B21" s="95" t="s">
        <v>67</v>
      </c>
      <c r="C21" s="106">
        <v>60</v>
      </c>
      <c r="D21" s="106"/>
      <c r="E21" s="106">
        <v>804</v>
      </c>
      <c r="F21" s="106"/>
    </row>
    <row r="22" spans="3:6" ht="9.75" customHeight="1">
      <c r="C22" s="107"/>
      <c r="D22" s="106"/>
      <c r="E22" s="107"/>
      <c r="F22" s="106"/>
    </row>
    <row r="23" spans="2:6" s="108" customFormat="1" ht="19.5" customHeight="1">
      <c r="B23" s="109"/>
      <c r="C23" s="110">
        <f>SUM(C18:C21)</f>
        <v>6161</v>
      </c>
      <c r="D23" s="111"/>
      <c r="E23" s="110">
        <f>SUM(E18:E22)</f>
        <v>6054</v>
      </c>
      <c r="F23" s="111"/>
    </row>
    <row r="24" spans="3:6" ht="12.75">
      <c r="C24" s="105"/>
      <c r="D24" s="106"/>
      <c r="E24" s="105"/>
      <c r="F24" s="106"/>
    </row>
    <row r="25" spans="1:6" ht="19.5" customHeight="1" thickBot="1">
      <c r="A25" s="95" t="s">
        <v>118</v>
      </c>
      <c r="C25" s="187">
        <f>C15+C23</f>
        <v>10523</v>
      </c>
      <c r="D25" s="106"/>
      <c r="E25" s="187">
        <f>E23+E15</f>
        <v>13024</v>
      </c>
      <c r="F25" s="106"/>
    </row>
    <row r="26" spans="3:6" ht="9.75" customHeight="1" thickTop="1">
      <c r="C26" s="105"/>
      <c r="D26" s="106"/>
      <c r="E26" s="105"/>
      <c r="F26" s="106"/>
    </row>
    <row r="27" spans="3:6" s="108" customFormat="1" ht="19.5" customHeight="1">
      <c r="C27" s="111"/>
      <c r="D27" s="111"/>
      <c r="E27" s="111"/>
      <c r="F27" s="111"/>
    </row>
    <row r="28" spans="1:6" s="108" customFormat="1" ht="17.25" customHeight="1">
      <c r="A28" s="188" t="s">
        <v>119</v>
      </c>
      <c r="C28" s="111"/>
      <c r="D28" s="111"/>
      <c r="E28" s="111"/>
      <c r="F28" s="111"/>
    </row>
    <row r="29" spans="1:6" ht="12.75">
      <c r="A29" s="97" t="s">
        <v>120</v>
      </c>
      <c r="C29" s="105"/>
      <c r="D29" s="106"/>
      <c r="E29" s="105"/>
      <c r="F29" s="106"/>
    </row>
    <row r="30" spans="1:6" ht="12.75">
      <c r="A30" s="95" t="s">
        <v>42</v>
      </c>
      <c r="C30" s="105">
        <v>10000</v>
      </c>
      <c r="D30" s="106"/>
      <c r="E30" s="105">
        <v>10000</v>
      </c>
      <c r="F30" s="106"/>
    </row>
    <row r="31" spans="1:6" ht="12.75">
      <c r="A31" s="95" t="s">
        <v>43</v>
      </c>
      <c r="C31" s="105">
        <v>2032</v>
      </c>
      <c r="D31" s="106"/>
      <c r="E31" s="105">
        <v>2032</v>
      </c>
      <c r="F31" s="106"/>
    </row>
    <row r="32" spans="1:6" ht="12.75">
      <c r="A32" s="95" t="s">
        <v>129</v>
      </c>
      <c r="B32" s="96"/>
      <c r="C32" s="106">
        <v>-1900</v>
      </c>
      <c r="D32" s="106"/>
      <c r="E32" s="106">
        <v>751</v>
      </c>
      <c r="F32" s="106"/>
    </row>
    <row r="33" spans="3:6" ht="9.75" customHeight="1">
      <c r="C33" s="107"/>
      <c r="D33" s="106"/>
      <c r="E33" s="107"/>
      <c r="F33" s="106"/>
    </row>
    <row r="34" spans="3:6" s="108" customFormat="1" ht="12" customHeight="1">
      <c r="C34" s="111">
        <f>SUM(C30:C32)</f>
        <v>10132</v>
      </c>
      <c r="D34" s="111"/>
      <c r="E34" s="111">
        <f>SUM(E30:E32)</f>
        <v>12783</v>
      </c>
      <c r="F34" s="111"/>
    </row>
    <row r="35" spans="1:6" ht="12.75">
      <c r="A35" s="95" t="s">
        <v>15</v>
      </c>
      <c r="C35" s="105">
        <v>0</v>
      </c>
      <c r="D35" s="106"/>
      <c r="E35" s="105">
        <v>0</v>
      </c>
      <c r="F35" s="106"/>
    </row>
    <row r="36" spans="3:6" ht="9.75" customHeight="1">
      <c r="C36" s="105"/>
      <c r="D36" s="106"/>
      <c r="E36" s="105"/>
      <c r="F36" s="106"/>
    </row>
    <row r="37" spans="1:6" s="108" customFormat="1" ht="19.5" customHeight="1">
      <c r="A37" s="188" t="s">
        <v>121</v>
      </c>
      <c r="C37" s="189">
        <f>C34+C35</f>
        <v>10132</v>
      </c>
      <c r="D37" s="111"/>
      <c r="E37" s="189">
        <f>E34+E35</f>
        <v>12783</v>
      </c>
      <c r="F37" s="111"/>
    </row>
    <row r="38" spans="1:6" s="108" customFormat="1" ht="19.5" customHeight="1">
      <c r="A38" s="188"/>
      <c r="C38" s="111"/>
      <c r="D38" s="111"/>
      <c r="E38" s="111"/>
      <c r="F38" s="111"/>
    </row>
    <row r="39" spans="1:6" ht="12.75">
      <c r="A39" s="97" t="s">
        <v>23</v>
      </c>
      <c r="C39" s="105"/>
      <c r="D39" s="106"/>
      <c r="E39" s="105"/>
      <c r="F39" s="106"/>
    </row>
    <row r="40" spans="1:6" ht="12.75">
      <c r="A40" s="95" t="s">
        <v>24</v>
      </c>
      <c r="B40" s="95" t="s">
        <v>68</v>
      </c>
      <c r="C40" s="105">
        <v>13</v>
      </c>
      <c r="D40" s="106"/>
      <c r="E40" s="105">
        <v>11</v>
      </c>
      <c r="F40" s="106"/>
    </row>
    <row r="41" spans="2:6" ht="12.75">
      <c r="B41" s="95" t="s">
        <v>69</v>
      </c>
      <c r="C41" s="105">
        <v>8</v>
      </c>
      <c r="D41" s="106"/>
      <c r="E41" s="105">
        <v>0</v>
      </c>
      <c r="F41" s="106"/>
    </row>
    <row r="42" spans="1:6" ht="12.75">
      <c r="A42" s="95" t="s">
        <v>65</v>
      </c>
      <c r="B42" s="95" t="s">
        <v>70</v>
      </c>
      <c r="C42" s="106">
        <v>370</v>
      </c>
      <c r="D42" s="106"/>
      <c r="E42" s="106">
        <v>230</v>
      </c>
      <c r="F42" s="106"/>
    </row>
    <row r="43" spans="3:6" ht="9.75" customHeight="1">
      <c r="C43" s="107"/>
      <c r="D43" s="106"/>
      <c r="E43" s="107"/>
      <c r="F43" s="106"/>
    </row>
    <row r="44" spans="1:6" s="108" customFormat="1" ht="18.75" customHeight="1">
      <c r="A44" s="192" t="s">
        <v>125</v>
      </c>
      <c r="B44" s="109"/>
      <c r="C44" s="110">
        <f>SUM(C40:C43)</f>
        <v>391</v>
      </c>
      <c r="D44" s="111"/>
      <c r="E44" s="110">
        <f>SUM(E40:E42)</f>
        <v>241</v>
      </c>
      <c r="F44" s="111"/>
    </row>
    <row r="45" spans="3:6" ht="12.75">
      <c r="C45" s="105"/>
      <c r="D45" s="106"/>
      <c r="E45" s="105"/>
      <c r="F45" s="106"/>
    </row>
    <row r="46" spans="1:6" ht="13.5" thickBot="1">
      <c r="A46" s="192" t="s">
        <v>126</v>
      </c>
      <c r="C46" s="187">
        <f>C37+C44</f>
        <v>10523</v>
      </c>
      <c r="D46" s="106"/>
      <c r="E46" s="187">
        <f>E37+E44</f>
        <v>13024</v>
      </c>
      <c r="F46" s="106"/>
    </row>
    <row r="47" spans="1:6" ht="13.5" thickTop="1">
      <c r="A47" s="192"/>
      <c r="C47" s="105"/>
      <c r="D47" s="106"/>
      <c r="E47" s="105"/>
      <c r="F47" s="106"/>
    </row>
    <row r="48" spans="1:6" ht="12.75">
      <c r="A48" s="95" t="s">
        <v>127</v>
      </c>
      <c r="C48" s="105">
        <v>100000</v>
      </c>
      <c r="D48" s="112"/>
      <c r="E48" s="105">
        <v>100000</v>
      </c>
      <c r="F48" s="112"/>
    </row>
    <row r="49" spans="1:6" ht="12.75">
      <c r="A49" s="95" t="s">
        <v>128</v>
      </c>
      <c r="C49" s="193">
        <f>C37/C48</f>
        <v>0.10132</v>
      </c>
      <c r="D49" s="193"/>
      <c r="E49" s="193">
        <f>E37/E48</f>
        <v>0.12783</v>
      </c>
      <c r="F49" s="113"/>
    </row>
    <row r="50" ht="12.75">
      <c r="A50" s="95" t="s">
        <v>130</v>
      </c>
    </row>
    <row r="52" spans="1:7" ht="12.75">
      <c r="A52" s="114"/>
      <c r="B52" s="114"/>
      <c r="C52" s="114"/>
      <c r="D52" s="114"/>
      <c r="E52" s="114"/>
      <c r="F52" s="114"/>
      <c r="G52" s="115"/>
    </row>
    <row r="53" ht="12.75">
      <c r="A53" s="95" t="s">
        <v>109</v>
      </c>
    </row>
    <row r="54" ht="12.75">
      <c r="A54" s="116" t="s">
        <v>137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F20" sqref="F20"/>
    </sheetView>
  </sheetViews>
  <sheetFormatPr defaultColWidth="9.33203125" defaultRowHeight="11.25"/>
  <cols>
    <col min="1" max="1" width="3.83203125" style="117" customWidth="1"/>
    <col min="2" max="2" width="30" style="117" customWidth="1"/>
    <col min="3" max="6" width="20.83203125" style="117" customWidth="1"/>
    <col min="7" max="16384" width="9.33203125" style="117" customWidth="1"/>
  </cols>
  <sheetData>
    <row r="1" spans="1:2" ht="15.75">
      <c r="A1" s="93" t="s">
        <v>0</v>
      </c>
      <c r="B1" s="94"/>
    </row>
    <row r="2" spans="1:2" ht="15.75">
      <c r="A2" s="93" t="str">
        <f>'Balance Sheet'!A2</f>
        <v>QUARTERLY REPORT - SECOND QUARTER</v>
      </c>
      <c r="B2" s="97"/>
    </row>
    <row r="3" spans="1:2" ht="14.25">
      <c r="A3" s="94"/>
      <c r="B3" s="94"/>
    </row>
    <row r="4" spans="1:2" ht="12.75">
      <c r="A4" s="97" t="s">
        <v>90</v>
      </c>
      <c r="B4" s="97"/>
    </row>
    <row r="5" spans="1:6" ht="12.75">
      <c r="A5" s="118" t="s">
        <v>134</v>
      </c>
      <c r="B5" s="118"/>
      <c r="C5" s="119"/>
      <c r="D5" s="119"/>
      <c r="E5" s="119"/>
      <c r="F5" s="119"/>
    </row>
    <row r="6" spans="1:6" ht="12">
      <c r="A6" s="120"/>
      <c r="B6" s="121"/>
      <c r="C6" s="194" t="s">
        <v>6</v>
      </c>
      <c r="D6" s="195"/>
      <c r="E6" s="194" t="s">
        <v>7</v>
      </c>
      <c r="F6" s="195"/>
    </row>
    <row r="7" spans="1:6" s="126" customFormat="1" ht="36">
      <c r="A7" s="122"/>
      <c r="B7" s="123"/>
      <c r="C7" s="124" t="s">
        <v>60</v>
      </c>
      <c r="D7" s="125" t="s">
        <v>61</v>
      </c>
      <c r="E7" s="124" t="s">
        <v>62</v>
      </c>
      <c r="F7" s="125" t="s">
        <v>63</v>
      </c>
    </row>
    <row r="8" spans="1:6" s="131" customFormat="1" ht="12.75">
      <c r="A8" s="127"/>
      <c r="B8" s="128"/>
      <c r="C8" s="129" t="s">
        <v>133</v>
      </c>
      <c r="D8" s="130" t="s">
        <v>135</v>
      </c>
      <c r="E8" s="129" t="str">
        <f>C8</f>
        <v>28/02/2007</v>
      </c>
      <c r="F8" s="130" t="str">
        <f>D8</f>
        <v>28/02/2006</v>
      </c>
    </row>
    <row r="9" spans="1:6" s="136" customFormat="1" ht="12.75">
      <c r="A9" s="132"/>
      <c r="B9" s="133"/>
      <c r="C9" s="134" t="s">
        <v>5</v>
      </c>
      <c r="D9" s="135" t="s">
        <v>5</v>
      </c>
      <c r="E9" s="134" t="s">
        <v>5</v>
      </c>
      <c r="F9" s="135" t="s">
        <v>5</v>
      </c>
    </row>
    <row r="10" spans="1:6" ht="12.75">
      <c r="A10" s="137"/>
      <c r="B10" s="96"/>
      <c r="C10" s="138"/>
      <c r="D10" s="139"/>
      <c r="E10" s="138"/>
      <c r="F10" s="139"/>
    </row>
    <row r="11" spans="1:6" ht="12.75">
      <c r="A11" s="137"/>
      <c r="B11" s="96" t="s">
        <v>1</v>
      </c>
      <c r="C11" s="149">
        <v>731</v>
      </c>
      <c r="D11" s="150">
        <v>573</v>
      </c>
      <c r="E11" s="151">
        <v>1293</v>
      </c>
      <c r="F11" s="152">
        <v>1224</v>
      </c>
    </row>
    <row r="12" spans="1:6" ht="12.75">
      <c r="A12" s="137"/>
      <c r="B12" s="96" t="s">
        <v>8</v>
      </c>
      <c r="C12" s="180">
        <v>-194</v>
      </c>
      <c r="D12" s="153">
        <v>-197</v>
      </c>
      <c r="E12" s="147">
        <v>-413</v>
      </c>
      <c r="F12" s="154">
        <v>-431</v>
      </c>
    </row>
    <row r="13" spans="1:6" ht="12.75">
      <c r="A13" s="137"/>
      <c r="B13" s="96" t="s">
        <v>9</v>
      </c>
      <c r="C13" s="148">
        <f>C11+C12</f>
        <v>537</v>
      </c>
      <c r="D13" s="155">
        <f>SUM(D11:D12)</f>
        <v>376</v>
      </c>
      <c r="E13" s="148">
        <f>E11+E12</f>
        <v>880</v>
      </c>
      <c r="F13" s="155">
        <f>SUM(F11:F12)</f>
        <v>793</v>
      </c>
    </row>
    <row r="14" spans="1:6" ht="12.75">
      <c r="A14" s="137"/>
      <c r="B14" s="96" t="s">
        <v>10</v>
      </c>
      <c r="C14" s="147">
        <v>-919</v>
      </c>
      <c r="D14" s="156">
        <v>-765</v>
      </c>
      <c r="E14" s="147">
        <v>-3579</v>
      </c>
      <c r="F14" s="154">
        <v>-1485</v>
      </c>
    </row>
    <row r="15" spans="1:6" ht="12.75">
      <c r="A15" s="137"/>
      <c r="B15" s="96" t="s">
        <v>117</v>
      </c>
      <c r="C15" s="151">
        <f>SUM(C13:C14)</f>
        <v>-382</v>
      </c>
      <c r="D15" s="157">
        <f>SUM(D13:D14)</f>
        <v>-389</v>
      </c>
      <c r="E15" s="151">
        <f>E13+E14</f>
        <v>-2699</v>
      </c>
      <c r="F15" s="157">
        <f>SUM(F13:F14)</f>
        <v>-692</v>
      </c>
    </row>
    <row r="16" spans="1:6" ht="12.75">
      <c r="A16" s="137"/>
      <c r="B16" s="96" t="s">
        <v>11</v>
      </c>
      <c r="C16" s="151">
        <v>24</v>
      </c>
      <c r="D16" s="157">
        <v>26</v>
      </c>
      <c r="E16" s="151">
        <f>24+24</f>
        <v>48</v>
      </c>
      <c r="F16" s="157">
        <v>53</v>
      </c>
    </row>
    <row r="17" spans="1:6" ht="12.75">
      <c r="A17" s="137"/>
      <c r="B17" s="96" t="s">
        <v>12</v>
      </c>
      <c r="C17" s="147">
        <v>0</v>
      </c>
      <c r="D17" s="154">
        <v>0</v>
      </c>
      <c r="E17" s="147">
        <v>0</v>
      </c>
      <c r="F17" s="154">
        <v>0</v>
      </c>
    </row>
    <row r="18" spans="1:6" ht="12.75">
      <c r="A18" s="137"/>
      <c r="B18" s="96" t="s">
        <v>13</v>
      </c>
      <c r="C18" s="151">
        <f>SUM(C15:C17)</f>
        <v>-358</v>
      </c>
      <c r="D18" s="157">
        <f>SUM(D15:D17)</f>
        <v>-363</v>
      </c>
      <c r="E18" s="151">
        <f>SUM(E15:E17)</f>
        <v>-2651</v>
      </c>
      <c r="F18" s="157">
        <f>SUM(F15:F17)</f>
        <v>-639</v>
      </c>
    </row>
    <row r="19" spans="1:6" ht="12.75">
      <c r="A19" s="137"/>
      <c r="B19" s="96" t="s">
        <v>4</v>
      </c>
      <c r="C19" s="147">
        <v>0</v>
      </c>
      <c r="D19" s="154">
        <v>0</v>
      </c>
      <c r="E19" s="147">
        <v>0</v>
      </c>
      <c r="F19" s="154">
        <v>0</v>
      </c>
    </row>
    <row r="20" spans="1:6" ht="12.75">
      <c r="A20" s="137"/>
      <c r="B20" s="96" t="s">
        <v>14</v>
      </c>
      <c r="C20" s="151">
        <f>C18+C19</f>
        <v>-358</v>
      </c>
      <c r="D20" s="157">
        <f>SUM(D18:D19)</f>
        <v>-363</v>
      </c>
      <c r="E20" s="151">
        <f>E18+E19</f>
        <v>-2651</v>
      </c>
      <c r="F20" s="157">
        <f>SUM(F18:F19)</f>
        <v>-639</v>
      </c>
    </row>
    <row r="21" spans="1:6" ht="12.75">
      <c r="A21" s="137"/>
      <c r="B21" s="96" t="s">
        <v>15</v>
      </c>
      <c r="C21" s="151">
        <v>0</v>
      </c>
      <c r="D21" s="157">
        <v>0</v>
      </c>
      <c r="E21" s="151">
        <v>0</v>
      </c>
      <c r="F21" s="157">
        <v>0</v>
      </c>
    </row>
    <row r="22" spans="1:6" ht="13.5" thickBot="1">
      <c r="A22" s="137"/>
      <c r="B22" s="96" t="s">
        <v>16</v>
      </c>
      <c r="C22" s="158">
        <f>C20+C21</f>
        <v>-358</v>
      </c>
      <c r="D22" s="159">
        <f>SUM(D20:D21)</f>
        <v>-363</v>
      </c>
      <c r="E22" s="158">
        <f>E20+E21</f>
        <v>-2651</v>
      </c>
      <c r="F22" s="159">
        <f>SUM(F20:F21)</f>
        <v>-639</v>
      </c>
    </row>
    <row r="23" spans="1:6" ht="13.5" thickTop="1">
      <c r="A23" s="137"/>
      <c r="B23" s="96"/>
      <c r="C23" s="138"/>
      <c r="D23" s="140"/>
      <c r="E23" s="138"/>
      <c r="F23" s="139"/>
    </row>
    <row r="24" spans="1:6" ht="12.75">
      <c r="A24" s="137"/>
      <c r="B24" s="96" t="s">
        <v>17</v>
      </c>
      <c r="C24" s="181">
        <f>+C22/100000*100</f>
        <v>-0.358</v>
      </c>
      <c r="D24" s="184">
        <f>D22/100000*100</f>
        <v>-0.363</v>
      </c>
      <c r="E24" s="179">
        <f>+E22/100000*100</f>
        <v>-2.651</v>
      </c>
      <c r="F24" s="185">
        <f>F22/100000*100</f>
        <v>-0.639</v>
      </c>
    </row>
    <row r="25" spans="1:6" ht="12.75">
      <c r="A25" s="137"/>
      <c r="B25" s="96" t="s">
        <v>85</v>
      </c>
      <c r="C25" s="141" t="s">
        <v>2</v>
      </c>
      <c r="D25" s="142" t="s">
        <v>2</v>
      </c>
      <c r="E25" s="141" t="s">
        <v>2</v>
      </c>
      <c r="F25" s="142" t="s">
        <v>2</v>
      </c>
    </row>
    <row r="26" spans="1:6" ht="12.75">
      <c r="A26" s="143"/>
      <c r="B26" s="144"/>
      <c r="C26" s="145"/>
      <c r="D26" s="146"/>
      <c r="E26" s="145"/>
      <c r="F26" s="146"/>
    </row>
    <row r="27" spans="1:6" ht="12.75">
      <c r="A27" s="96"/>
      <c r="B27" s="96"/>
      <c r="C27" s="96"/>
      <c r="D27" s="96"/>
      <c r="E27" s="96"/>
      <c r="F27" s="96"/>
    </row>
    <row r="28" spans="1:6" ht="12.75">
      <c r="A28" s="196"/>
      <c r="B28" s="197"/>
      <c r="C28" s="196"/>
      <c r="D28" s="196"/>
      <c r="E28" s="196"/>
      <c r="F28" s="196"/>
    </row>
    <row r="32" ht="12.75">
      <c r="A32" s="95" t="s">
        <v>88</v>
      </c>
    </row>
    <row r="33" ht="12.75">
      <c r="A33" s="95" t="s">
        <v>138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  <ignoredErrors>
    <ignoredError sqref="D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workbookViewId="0" topLeftCell="A20">
      <selection activeCell="C18" sqref="C18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SECOND QUARTER</v>
      </c>
    </row>
    <row r="3" ht="15">
      <c r="A3" s="2"/>
    </row>
    <row r="4" ht="15">
      <c r="A4" s="2" t="s">
        <v>89</v>
      </c>
    </row>
    <row r="5" ht="15">
      <c r="A5" s="2" t="s">
        <v>136</v>
      </c>
    </row>
    <row r="6" ht="8.25" customHeight="1"/>
    <row r="7" spans="3:5" ht="30.75" customHeight="1">
      <c r="C7" s="8" t="s">
        <v>110</v>
      </c>
      <c r="D7" s="8" t="s">
        <v>71</v>
      </c>
      <c r="E7" s="8" t="s">
        <v>111</v>
      </c>
    </row>
    <row r="8" spans="3:5" ht="15">
      <c r="C8" s="31" t="str">
        <f>'Balance Sheet'!C7</f>
        <v>28/02/2007</v>
      </c>
      <c r="D8" s="31">
        <f>'Balance Sheet'!D7</f>
        <v>0</v>
      </c>
      <c r="E8" s="31">
        <v>38960</v>
      </c>
    </row>
    <row r="9" spans="3:5" ht="15">
      <c r="C9" s="31" t="s">
        <v>18</v>
      </c>
      <c r="D9" s="31"/>
      <c r="E9" s="31" t="s">
        <v>64</v>
      </c>
    </row>
    <row r="10" spans="3:5" ht="17.25">
      <c r="C10" s="19" t="s">
        <v>93</v>
      </c>
      <c r="D10" s="19" t="s">
        <v>93</v>
      </c>
      <c r="E10" s="19" t="s">
        <v>93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60">
        <v>-2651</v>
      </c>
      <c r="D13" s="160" t="s">
        <v>94</v>
      </c>
      <c r="E13" s="161">
        <v>-1300</v>
      </c>
    </row>
    <row r="14" spans="3:5" ht="7.5" customHeight="1">
      <c r="C14" s="162"/>
      <c r="D14" s="163"/>
      <c r="E14" s="161"/>
    </row>
    <row r="15" spans="1:5" ht="13.5">
      <c r="A15" s="3" t="s">
        <v>27</v>
      </c>
      <c r="C15" s="162"/>
      <c r="D15" s="164"/>
      <c r="E15" s="161"/>
    </row>
    <row r="16" spans="2:5" ht="13.5">
      <c r="B16" s="3" t="s">
        <v>28</v>
      </c>
      <c r="C16" s="160">
        <v>2462</v>
      </c>
      <c r="D16" s="160" t="s">
        <v>95</v>
      </c>
      <c r="E16" s="161">
        <v>793</v>
      </c>
    </row>
    <row r="17" spans="2:5" ht="13.5">
      <c r="B17" s="3" t="s">
        <v>29</v>
      </c>
      <c r="C17" s="165">
        <v>187</v>
      </c>
      <c r="D17" s="165" t="s">
        <v>96</v>
      </c>
      <c r="E17" s="161">
        <v>397</v>
      </c>
    </row>
    <row r="18" spans="2:5" ht="13.5">
      <c r="B18" s="3" t="s">
        <v>36</v>
      </c>
      <c r="C18" s="165">
        <v>-48</v>
      </c>
      <c r="D18" s="166"/>
      <c r="E18" s="161">
        <v>-101</v>
      </c>
    </row>
    <row r="19" spans="2:5" ht="13.5">
      <c r="B19" s="3" t="s">
        <v>72</v>
      </c>
      <c r="C19" s="167">
        <v>0</v>
      </c>
      <c r="D19" s="168"/>
      <c r="E19" s="167">
        <v>0</v>
      </c>
    </row>
    <row r="20" spans="3:5" ht="7.5" customHeight="1">
      <c r="C20" s="162"/>
      <c r="D20" s="163"/>
      <c r="E20" s="164"/>
    </row>
    <row r="21" spans="1:5" ht="15">
      <c r="A21" s="2" t="s">
        <v>30</v>
      </c>
      <c r="C21" s="160">
        <f>SUM(C13:C19)</f>
        <v>-50</v>
      </c>
      <c r="D21" s="164">
        <v>1988</v>
      </c>
      <c r="E21" s="161">
        <f>SUM(E13:E19)</f>
        <v>-211</v>
      </c>
    </row>
    <row r="22" spans="3:5" ht="9.75" customHeight="1">
      <c r="C22" s="162"/>
      <c r="D22" s="163"/>
      <c r="E22" s="161"/>
    </row>
    <row r="23" spans="2:5" ht="13.5">
      <c r="B23" s="3" t="s">
        <v>31</v>
      </c>
      <c r="C23" s="161">
        <f>'Balance Sheet'!E18-'Balance Sheet'!C18</f>
        <v>-521</v>
      </c>
      <c r="D23" s="160">
        <v>-114</v>
      </c>
      <c r="E23" s="161">
        <v>55</v>
      </c>
    </row>
    <row r="24" spans="2:5" ht="13.5">
      <c r="B24" s="3" t="s">
        <v>32</v>
      </c>
      <c r="C24" s="161">
        <f>'Balance Sheet'!E19+'Balance Sheet'!E21-'Balance Sheet'!C19-'Balance Sheet'!C21</f>
        <v>442</v>
      </c>
      <c r="D24" s="160">
        <v>-118</v>
      </c>
      <c r="E24" s="161">
        <v>-839</v>
      </c>
    </row>
    <row r="25" spans="2:5" ht="13.5">
      <c r="B25" s="3" t="s">
        <v>33</v>
      </c>
      <c r="C25" s="169">
        <v>150</v>
      </c>
      <c r="D25" s="170">
        <v>-6</v>
      </c>
      <c r="E25" s="178">
        <v>45</v>
      </c>
    </row>
    <row r="26" spans="1:5" ht="13.5">
      <c r="A26" s="3" t="s">
        <v>105</v>
      </c>
      <c r="C26" s="164">
        <f>SUM(C21+C23+C24+C25)</f>
        <v>21</v>
      </c>
      <c r="D26" s="160" t="s">
        <v>97</v>
      </c>
      <c r="E26" s="161">
        <f>SUM(E21:E25)</f>
        <v>-950</v>
      </c>
    </row>
    <row r="27" spans="1:5" ht="6.75" customHeight="1">
      <c r="A27" s="2"/>
      <c r="C27" s="164"/>
      <c r="D27" s="160"/>
      <c r="E27" s="161"/>
    </row>
    <row r="28" spans="1:5" ht="15">
      <c r="A28" s="2" t="s">
        <v>104</v>
      </c>
      <c r="C28" s="167">
        <v>0</v>
      </c>
      <c r="D28" s="170"/>
      <c r="E28" s="169">
        <v>0</v>
      </c>
    </row>
    <row r="29" spans="1:5" ht="15">
      <c r="A29" s="2" t="s">
        <v>73</v>
      </c>
      <c r="C29" s="166">
        <f>SUM(C26:C28)</f>
        <v>21</v>
      </c>
      <c r="D29" s="165"/>
      <c r="E29" s="171">
        <f>SUM(E26:E28)</f>
        <v>-950</v>
      </c>
    </row>
    <row r="30" spans="3:5" ht="6.75" customHeight="1">
      <c r="C30" s="164"/>
      <c r="D30" s="163"/>
      <c r="E30" s="161"/>
    </row>
    <row r="31" spans="1:5" ht="15">
      <c r="A31" s="2" t="s">
        <v>34</v>
      </c>
      <c r="C31" s="172"/>
      <c r="D31" s="163"/>
      <c r="E31" s="161"/>
    </row>
    <row r="32" spans="3:5" ht="7.5" customHeight="1">
      <c r="C32" s="172"/>
      <c r="D32" s="163"/>
      <c r="E32" s="161"/>
    </row>
    <row r="33" spans="1:5" ht="13.5">
      <c r="A33" s="3" t="s">
        <v>92</v>
      </c>
      <c r="C33" s="161">
        <v>48</v>
      </c>
      <c r="D33" s="160">
        <v>-1819</v>
      </c>
      <c r="E33" s="161">
        <v>101</v>
      </c>
    </row>
    <row r="34" spans="1:5" ht="13.5">
      <c r="A34" s="3" t="s">
        <v>35</v>
      </c>
      <c r="C34" s="161">
        <v>-41</v>
      </c>
      <c r="D34" s="160"/>
      <c r="E34" s="161">
        <v>-72</v>
      </c>
    </row>
    <row r="35" spans="1:5" ht="13.5">
      <c r="A35" s="3" t="s">
        <v>107</v>
      </c>
      <c r="C35" s="161">
        <v>0</v>
      </c>
      <c r="D35" s="160"/>
      <c r="E35" s="161">
        <v>-203</v>
      </c>
    </row>
    <row r="36" spans="1:5" ht="13.5">
      <c r="A36" s="3" t="s">
        <v>74</v>
      </c>
      <c r="C36" s="161">
        <v>0</v>
      </c>
      <c r="D36" s="162">
        <v>0</v>
      </c>
      <c r="E36" s="161">
        <v>0</v>
      </c>
    </row>
    <row r="37" spans="3:5" ht="7.5" customHeight="1">
      <c r="C37" s="161"/>
      <c r="D37" s="162"/>
      <c r="E37" s="161"/>
    </row>
    <row r="38" spans="1:5" ht="13.5">
      <c r="A38" s="3" t="s">
        <v>37</v>
      </c>
      <c r="C38" s="173">
        <f>SUM(C33:C36)</f>
        <v>7</v>
      </c>
      <c r="D38" s="174">
        <v>-1819</v>
      </c>
      <c r="E38" s="173">
        <f>SUM(E33:E36)</f>
        <v>-174</v>
      </c>
    </row>
    <row r="39" spans="3:5" ht="13.5">
      <c r="C39" s="161"/>
      <c r="D39" s="163"/>
      <c r="E39" s="161"/>
    </row>
    <row r="40" spans="1:5" ht="15">
      <c r="A40" s="2" t="s">
        <v>38</v>
      </c>
      <c r="C40" s="161"/>
      <c r="D40" s="163"/>
      <c r="E40" s="161"/>
    </row>
    <row r="41" spans="3:5" ht="7.5" customHeight="1">
      <c r="C41" s="161"/>
      <c r="D41" s="163"/>
      <c r="E41" s="161"/>
    </row>
    <row r="42" spans="1:5" ht="13.5">
      <c r="A42" s="3" t="s">
        <v>91</v>
      </c>
      <c r="C42" s="161">
        <v>0</v>
      </c>
      <c r="D42" s="160" t="s">
        <v>98</v>
      </c>
      <c r="E42" s="161">
        <v>0</v>
      </c>
    </row>
    <row r="43" spans="1:5" ht="13.5">
      <c r="A43" s="3" t="s">
        <v>39</v>
      </c>
      <c r="C43" s="161">
        <v>0</v>
      </c>
      <c r="D43" s="160">
        <v>-379</v>
      </c>
      <c r="E43" s="177">
        <v>0</v>
      </c>
    </row>
    <row r="44" spans="3:5" ht="7.5" customHeight="1">
      <c r="C44" s="161"/>
      <c r="D44" s="163"/>
      <c r="E44" s="161"/>
    </row>
    <row r="45" spans="1:5" ht="13.5">
      <c r="A45" s="3" t="s">
        <v>106</v>
      </c>
      <c r="C45" s="173">
        <f>SUM(C42:C43)</f>
        <v>0</v>
      </c>
      <c r="D45" s="174" t="s">
        <v>99</v>
      </c>
      <c r="E45" s="173">
        <f>SUM(E42:E44)</f>
        <v>0</v>
      </c>
    </row>
    <row r="46" spans="3:5" ht="13.5">
      <c r="C46" s="161"/>
      <c r="D46" s="163"/>
      <c r="E46" s="161"/>
    </row>
    <row r="47" spans="1:5" ht="13.5">
      <c r="A47" s="3" t="s">
        <v>142</v>
      </c>
      <c r="C47" s="161">
        <f>C29+C38+C45</f>
        <v>28</v>
      </c>
      <c r="D47" s="161">
        <f>D29+D38+D45</f>
        <v>4231</v>
      </c>
      <c r="E47" s="161">
        <f>E29+E38+E45</f>
        <v>-1124</v>
      </c>
    </row>
    <row r="48" spans="1:5" ht="13.5">
      <c r="A48" s="3" t="s">
        <v>40</v>
      </c>
      <c r="C48" s="169">
        <f>'Balance Sheet'!E20</f>
        <v>3282</v>
      </c>
      <c r="D48" s="160" t="s">
        <v>100</v>
      </c>
      <c r="E48" s="161">
        <v>4406</v>
      </c>
    </row>
    <row r="49" spans="1:5" s="2" customFormat="1" ht="15.75" thickBot="1">
      <c r="A49" s="2" t="s">
        <v>41</v>
      </c>
      <c r="C49" s="175">
        <f>SUM(C47:C48)</f>
        <v>3310</v>
      </c>
      <c r="D49" s="175">
        <f>SUM(D47:D48)</f>
        <v>4231</v>
      </c>
      <c r="E49" s="175">
        <f>SUM(E47:E48)</f>
        <v>3282</v>
      </c>
    </row>
    <row r="50" spans="3:5" ht="14.25" thickTop="1">
      <c r="C50" s="164"/>
      <c r="D50" s="163"/>
      <c r="E50" s="172"/>
    </row>
    <row r="51" spans="1:5" ht="15">
      <c r="A51" s="2" t="s">
        <v>75</v>
      </c>
      <c r="C51" s="172"/>
      <c r="D51" s="163"/>
      <c r="E51" s="172"/>
    </row>
    <row r="52" spans="3:5" ht="7.5" customHeight="1">
      <c r="C52" s="172"/>
      <c r="D52" s="163"/>
      <c r="E52" s="172"/>
    </row>
    <row r="53" spans="1:5" ht="14.25" thickBot="1">
      <c r="A53" s="3" t="s">
        <v>76</v>
      </c>
      <c r="C53" s="176">
        <f>'Balance Sheet'!C20</f>
        <v>3310</v>
      </c>
      <c r="D53" s="160" t="s">
        <v>102</v>
      </c>
      <c r="E53" s="176">
        <v>3282</v>
      </c>
    </row>
    <row r="54" spans="3:5" s="2" customFormat="1" ht="16.5" thickBot="1" thickTop="1">
      <c r="C54" s="18"/>
      <c r="D54" s="16" t="s">
        <v>101</v>
      </c>
      <c r="E54" s="17"/>
    </row>
    <row r="55" spans="1:4" ht="14.25" thickTop="1">
      <c r="A55" s="5"/>
      <c r="D55" s="14"/>
    </row>
    <row r="56" spans="1:5" ht="12.75" customHeight="1">
      <c r="A56" s="198" t="s">
        <v>112</v>
      </c>
      <c r="B56" s="198"/>
      <c r="C56" s="198"/>
      <c r="D56" s="199"/>
      <c r="E56" s="199"/>
    </row>
    <row r="57" spans="1:5" ht="12.75" customHeight="1">
      <c r="A57" s="198"/>
      <c r="B57" s="198"/>
      <c r="C57" s="198"/>
      <c r="D57" s="199"/>
      <c r="E57" s="199"/>
    </row>
    <row r="58" spans="1:5" ht="13.5">
      <c r="A58" s="198"/>
      <c r="B58" s="198"/>
      <c r="C58" s="198"/>
      <c r="D58" s="199"/>
      <c r="E58" s="199"/>
    </row>
  </sheetData>
  <mergeCells count="1">
    <mergeCell ref="A56:E58"/>
  </mergeCells>
  <printOptions horizontalCentered="1"/>
  <pageMargins left="0.8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9">
      <selection activeCell="C33" sqref="C33"/>
    </sheetView>
  </sheetViews>
  <sheetFormatPr defaultColWidth="9.33203125" defaultRowHeight="11.25"/>
  <cols>
    <col min="1" max="1" width="2.83203125" style="34" bestFit="1" customWidth="1"/>
    <col min="2" max="2" width="30" style="33" customWidth="1"/>
    <col min="3" max="3" width="19.66015625" style="33" customWidth="1"/>
    <col min="4" max="4" width="20.66015625" style="33" customWidth="1"/>
    <col min="5" max="5" width="20" style="33" customWidth="1"/>
    <col min="6" max="6" width="21.33203125" style="33" customWidth="1"/>
    <col min="7" max="16384" width="9.33203125" style="33" customWidth="1"/>
  </cols>
  <sheetData>
    <row r="1" ht="16.5">
      <c r="A1" s="32" t="s">
        <v>0</v>
      </c>
    </row>
    <row r="2" ht="16.5">
      <c r="A2" s="32" t="str">
        <f>CashFlow!A2</f>
        <v>QUARTERLY REPORT - SECOND QUARTER</v>
      </c>
    </row>
    <row r="3" ht="15">
      <c r="B3" s="35"/>
    </row>
    <row r="4" spans="1:6" ht="15">
      <c r="A4" s="36"/>
      <c r="B4" s="37" t="s">
        <v>49</v>
      </c>
      <c r="C4" s="38"/>
      <c r="D4" s="38"/>
      <c r="E4" s="38"/>
      <c r="F4" s="39"/>
    </row>
    <row r="5" spans="1:6" ht="13.5">
      <c r="A5" s="40"/>
      <c r="B5" s="201" t="s">
        <v>139</v>
      </c>
      <c r="C5" s="201"/>
      <c r="D5" s="201"/>
      <c r="E5" s="201"/>
      <c r="F5" s="202"/>
    </row>
    <row r="6" spans="1:6" ht="7.5" customHeight="1">
      <c r="A6" s="41"/>
      <c r="B6" s="42"/>
      <c r="C6" s="42"/>
      <c r="D6" s="42"/>
      <c r="E6" s="42"/>
      <c r="F6" s="43"/>
    </row>
    <row r="7" spans="1:6" s="46" customFormat="1" ht="15">
      <c r="A7" s="44"/>
      <c r="B7" s="45"/>
      <c r="C7" s="203" t="s">
        <v>6</v>
      </c>
      <c r="D7" s="204"/>
      <c r="E7" s="203" t="s">
        <v>7</v>
      </c>
      <c r="F7" s="204"/>
    </row>
    <row r="8" spans="1:6" s="46" customFormat="1" ht="42.75">
      <c r="A8" s="47"/>
      <c r="B8" s="48"/>
      <c r="C8" s="49" t="s">
        <v>60</v>
      </c>
      <c r="D8" s="50" t="s">
        <v>61</v>
      </c>
      <c r="E8" s="49" t="s">
        <v>62</v>
      </c>
      <c r="F8" s="50" t="s">
        <v>63</v>
      </c>
    </row>
    <row r="9" spans="1:6" s="84" customFormat="1" ht="15">
      <c r="A9" s="80"/>
      <c r="B9" s="81"/>
      <c r="C9" s="82" t="str">
        <f>'Balance Sheet'!C7</f>
        <v>28/02/2007</v>
      </c>
      <c r="D9" s="83" t="str">
        <f>'Income Statement'!D8</f>
        <v>28/02/2006</v>
      </c>
      <c r="E9" s="82" t="str">
        <f>C9</f>
        <v>28/02/2007</v>
      </c>
      <c r="F9" s="83" t="str">
        <f>D9</f>
        <v>28/02/2006</v>
      </c>
    </row>
    <row r="10" spans="1:6" s="84" customFormat="1" ht="15">
      <c r="A10" s="85"/>
      <c r="B10" s="86"/>
      <c r="C10" s="87" t="s">
        <v>5</v>
      </c>
      <c r="D10" s="88" t="s">
        <v>5</v>
      </c>
      <c r="E10" s="87" t="s">
        <v>5</v>
      </c>
      <c r="F10" s="88" t="s">
        <v>5</v>
      </c>
    </row>
    <row r="11" spans="1:6" s="53" customFormat="1" ht="13.5">
      <c r="A11" s="51"/>
      <c r="B11" s="52"/>
      <c r="D11" s="54"/>
      <c r="F11" s="55"/>
    </row>
    <row r="12" spans="1:6" s="53" customFormat="1" ht="13.5">
      <c r="A12" s="56" t="s">
        <v>77</v>
      </c>
      <c r="B12" s="57" t="s">
        <v>1</v>
      </c>
      <c r="C12" s="58">
        <f>'Income Statement'!C11</f>
        <v>731</v>
      </c>
      <c r="D12" s="59">
        <f>'Income Statement'!D11</f>
        <v>573</v>
      </c>
      <c r="E12" s="58">
        <f>'Income Statement'!E11</f>
        <v>1293</v>
      </c>
      <c r="F12" s="58">
        <f>'Income Statement'!F11</f>
        <v>1224</v>
      </c>
    </row>
    <row r="13" spans="1:6" s="53" customFormat="1" ht="13.5">
      <c r="A13" s="56" t="s">
        <v>78</v>
      </c>
      <c r="B13" s="57" t="s">
        <v>50</v>
      </c>
      <c r="C13" s="58">
        <f>'Income Statement'!C18</f>
        <v>-358</v>
      </c>
      <c r="D13" s="59">
        <f>'Income Statement'!D18</f>
        <v>-363</v>
      </c>
      <c r="E13" s="58">
        <f>'Income Statement'!E18</f>
        <v>-2651</v>
      </c>
      <c r="F13" s="58">
        <f>'Income Statement'!F18</f>
        <v>-639</v>
      </c>
    </row>
    <row r="14" spans="1:6" s="53" customFormat="1" ht="12.75" customHeight="1">
      <c r="A14" s="56" t="s">
        <v>79</v>
      </c>
      <c r="B14" s="205" t="s">
        <v>51</v>
      </c>
      <c r="C14" s="206">
        <f>'Income Statement'!C20</f>
        <v>-358</v>
      </c>
      <c r="D14" s="206">
        <f>'Income Statement'!D20</f>
        <v>-363</v>
      </c>
      <c r="E14" s="206">
        <f>'Income Statement'!E20</f>
        <v>-2651</v>
      </c>
      <c r="F14" s="206">
        <f>'Income Statement'!F20</f>
        <v>-639</v>
      </c>
    </row>
    <row r="15" spans="1:6" s="53" customFormat="1" ht="12.75" customHeight="1">
      <c r="A15" s="56"/>
      <c r="B15" s="205"/>
      <c r="C15" s="206"/>
      <c r="D15" s="206"/>
      <c r="E15" s="206"/>
      <c r="F15" s="206"/>
    </row>
    <row r="16" spans="1:6" s="53" customFormat="1" ht="13.5">
      <c r="A16" s="56" t="s">
        <v>80</v>
      </c>
      <c r="B16" s="57" t="s">
        <v>52</v>
      </c>
      <c r="C16" s="58">
        <f>'Income Statement'!C22</f>
        <v>-358</v>
      </c>
      <c r="D16" s="60">
        <f>'Income Statement'!D22</f>
        <v>-363</v>
      </c>
      <c r="E16" s="58">
        <f>'Income Statement'!E22</f>
        <v>-2651</v>
      </c>
      <c r="F16" s="58">
        <f>'Income Statement'!F22</f>
        <v>-639</v>
      </c>
    </row>
    <row r="17" spans="1:6" s="53" customFormat="1" ht="12.75" customHeight="1">
      <c r="A17" s="56" t="s">
        <v>81</v>
      </c>
      <c r="B17" s="200" t="s">
        <v>53</v>
      </c>
      <c r="C17" s="207">
        <f>'Income Statement'!C24</f>
        <v>-0.358</v>
      </c>
      <c r="D17" s="207">
        <f>'Income Statement'!D24</f>
        <v>-0.363</v>
      </c>
      <c r="E17" s="207">
        <f>'Income Statement'!E24</f>
        <v>-2.651</v>
      </c>
      <c r="F17" s="208">
        <f>'Income Statement'!F24</f>
        <v>-0.639</v>
      </c>
    </row>
    <row r="18" spans="1:6" s="53" customFormat="1" ht="12.75" customHeight="1">
      <c r="A18" s="56"/>
      <c r="B18" s="200"/>
      <c r="C18" s="207"/>
      <c r="D18" s="207"/>
      <c r="E18" s="207"/>
      <c r="F18" s="208"/>
    </row>
    <row r="19" spans="1:6" s="53" customFormat="1" ht="13.5">
      <c r="A19" s="56" t="s">
        <v>82</v>
      </c>
      <c r="B19" s="57" t="s">
        <v>54</v>
      </c>
      <c r="C19" s="58">
        <v>0</v>
      </c>
      <c r="D19" s="59" t="s">
        <v>87</v>
      </c>
      <c r="E19" s="58">
        <v>0</v>
      </c>
      <c r="F19" s="61" t="s">
        <v>87</v>
      </c>
    </row>
    <row r="20" spans="1:6" s="53" customFormat="1" ht="13.5">
      <c r="A20" s="62"/>
      <c r="B20" s="63"/>
      <c r="C20" s="64"/>
      <c r="D20" s="65"/>
      <c r="E20" s="64"/>
      <c r="F20" s="66"/>
    </row>
    <row r="21" spans="1:6" s="69" customFormat="1" ht="36.75" customHeight="1">
      <c r="A21" s="67"/>
      <c r="B21" s="68"/>
      <c r="C21" s="211" t="s">
        <v>55</v>
      </c>
      <c r="D21" s="212"/>
      <c r="E21" s="211" t="s">
        <v>56</v>
      </c>
      <c r="F21" s="212"/>
    </row>
    <row r="22" spans="1:6" s="73" customFormat="1" ht="13.5">
      <c r="A22" s="70"/>
      <c r="B22" s="57"/>
      <c r="C22" s="71"/>
      <c r="D22" s="72"/>
      <c r="E22" s="71"/>
      <c r="F22" s="72"/>
    </row>
    <row r="23" spans="1:6" s="75" customFormat="1" ht="34.5" customHeight="1">
      <c r="A23" s="74" t="s">
        <v>83</v>
      </c>
      <c r="B23" s="186" t="s">
        <v>116</v>
      </c>
      <c r="C23" s="209">
        <f>'Balance Sheet'!C49</f>
        <v>0.10132</v>
      </c>
      <c r="D23" s="210"/>
      <c r="E23" s="209">
        <f>'Balance Sheet'!E49</f>
        <v>0.12783</v>
      </c>
      <c r="F23" s="210"/>
    </row>
    <row r="26" spans="1:6" ht="15">
      <c r="A26" s="36"/>
      <c r="B26" s="37" t="s">
        <v>57</v>
      </c>
      <c r="C26" s="38"/>
      <c r="D26" s="38"/>
      <c r="E26" s="38"/>
      <c r="F26" s="39"/>
    </row>
    <row r="27" spans="1:6" ht="7.5" customHeight="1">
      <c r="A27" s="41"/>
      <c r="B27" s="42"/>
      <c r="C27" s="42"/>
      <c r="D27" s="42"/>
      <c r="E27" s="42"/>
      <c r="F27" s="43"/>
    </row>
    <row r="28" spans="1:6" ht="15">
      <c r="A28" s="44"/>
      <c r="B28" s="45"/>
      <c r="C28" s="203" t="s">
        <v>6</v>
      </c>
      <c r="D28" s="204"/>
      <c r="E28" s="203" t="s">
        <v>7</v>
      </c>
      <c r="F28" s="204"/>
    </row>
    <row r="29" spans="1:6" ht="42.75">
      <c r="A29" s="47"/>
      <c r="B29" s="48"/>
      <c r="C29" s="49" t="s">
        <v>60</v>
      </c>
      <c r="D29" s="50" t="s">
        <v>61</v>
      </c>
      <c r="E29" s="49" t="s">
        <v>62</v>
      </c>
      <c r="F29" s="50" t="s">
        <v>63</v>
      </c>
    </row>
    <row r="30" spans="1:6" ht="14.25">
      <c r="A30" s="80"/>
      <c r="B30" s="81"/>
      <c r="C30" s="89" t="str">
        <f>C9</f>
        <v>28/02/2007</v>
      </c>
      <c r="D30" s="90" t="str">
        <f>D9</f>
        <v>28/02/2006</v>
      </c>
      <c r="E30" s="89" t="str">
        <f>E9</f>
        <v>28/02/2007</v>
      </c>
      <c r="F30" s="90" t="str">
        <f>F9</f>
        <v>28/02/2006</v>
      </c>
    </row>
    <row r="31" spans="1:6" ht="13.5">
      <c r="A31" s="85"/>
      <c r="B31" s="86"/>
      <c r="C31" s="91" t="s">
        <v>5</v>
      </c>
      <c r="D31" s="92" t="s">
        <v>5</v>
      </c>
      <c r="E31" s="91" t="s">
        <v>5</v>
      </c>
      <c r="F31" s="92" t="s">
        <v>5</v>
      </c>
    </row>
    <row r="32" spans="1:6" s="53" customFormat="1" ht="13.5">
      <c r="A32" s="51"/>
      <c r="B32" s="52"/>
      <c r="D32" s="54"/>
      <c r="F32" s="55"/>
    </row>
    <row r="33" spans="1:6" s="53" customFormat="1" ht="13.5">
      <c r="A33" s="56" t="s">
        <v>77</v>
      </c>
      <c r="B33" s="57" t="s">
        <v>84</v>
      </c>
      <c r="C33" s="58">
        <f>+'Income Statement'!C15</f>
        <v>-382</v>
      </c>
      <c r="D33" s="59">
        <f>'Income Statement'!D15</f>
        <v>-389</v>
      </c>
      <c r="E33" s="58">
        <f>+'Income Statement'!E15</f>
        <v>-2699</v>
      </c>
      <c r="F33" s="61">
        <f>'Income Statement'!F15</f>
        <v>-692</v>
      </c>
    </row>
    <row r="34" spans="1:6" s="53" customFormat="1" ht="13.5">
      <c r="A34" s="56" t="s">
        <v>78</v>
      </c>
      <c r="B34" s="57" t="s">
        <v>58</v>
      </c>
      <c r="C34" s="58">
        <f>+'Income Statement'!C16</f>
        <v>24</v>
      </c>
      <c r="D34" s="59">
        <f>'Income Statement'!D16</f>
        <v>26</v>
      </c>
      <c r="E34" s="58">
        <f>+'Income Statement'!E16</f>
        <v>48</v>
      </c>
      <c r="F34" s="61">
        <f>'Income Statement'!F16</f>
        <v>53</v>
      </c>
    </row>
    <row r="35" spans="1:6" s="53" customFormat="1" ht="13.5">
      <c r="A35" s="56" t="s">
        <v>79</v>
      </c>
      <c r="B35" s="76" t="s">
        <v>59</v>
      </c>
      <c r="C35" s="58">
        <f>CashFlow!C19/1000</f>
        <v>0</v>
      </c>
      <c r="D35" s="61" t="s">
        <v>87</v>
      </c>
      <c r="E35" s="58">
        <f>C35</f>
        <v>0</v>
      </c>
      <c r="F35" s="61" t="s">
        <v>87</v>
      </c>
    </row>
    <row r="36" spans="1:6" s="53" customFormat="1" ht="13.5">
      <c r="A36" s="62"/>
      <c r="B36" s="63"/>
      <c r="C36" s="77"/>
      <c r="D36" s="78"/>
      <c r="E36" s="77"/>
      <c r="F36" s="79"/>
    </row>
    <row r="39" spans="1:6" ht="13.5">
      <c r="A39" s="53"/>
      <c r="B39" s="53"/>
      <c r="C39" s="53"/>
      <c r="D39" s="53"/>
      <c r="E39" s="53"/>
      <c r="F39" s="53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  <ignoredErrors>
    <ignoredError sqref="A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D14" sqref="D14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0</v>
      </c>
    </row>
    <row r="2" ht="16.5">
      <c r="A2" s="20" t="str">
        <f>'Summary of Key Info'!A2</f>
        <v>QUARTERLY REPORT - SECOND QUARTER</v>
      </c>
    </row>
    <row r="4" ht="15">
      <c r="A4" s="2" t="s">
        <v>140</v>
      </c>
    </row>
    <row r="5" ht="15">
      <c r="A5" s="2" t="s">
        <v>141</v>
      </c>
    </row>
    <row r="6" ht="15">
      <c r="A6" s="2"/>
    </row>
    <row r="7" ht="7.5" customHeight="1"/>
    <row r="8" spans="2:8" s="7" customFormat="1" ht="27">
      <c r="B8" s="22" t="s">
        <v>42</v>
      </c>
      <c r="C8" s="22"/>
      <c r="D8" s="22" t="s">
        <v>43</v>
      </c>
      <c r="E8" s="22"/>
      <c r="F8" s="23" t="s">
        <v>44</v>
      </c>
      <c r="H8" s="23" t="s">
        <v>86</v>
      </c>
    </row>
    <row r="9" spans="1:10" s="4" customFormat="1" ht="15">
      <c r="A9" s="1"/>
      <c r="B9" s="25" t="s">
        <v>5</v>
      </c>
      <c r="C9" s="21"/>
      <c r="D9" s="25" t="s">
        <v>5</v>
      </c>
      <c r="E9" s="21"/>
      <c r="F9" s="26" t="s">
        <v>5</v>
      </c>
      <c r="G9" s="2"/>
      <c r="H9" s="26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113</v>
      </c>
      <c r="B11" s="9">
        <v>10000</v>
      </c>
      <c r="C11" s="9"/>
      <c r="D11" s="9">
        <v>2032.07</v>
      </c>
      <c r="E11" s="9"/>
      <c r="F11" s="27">
        <v>2051</v>
      </c>
      <c r="G11" s="9"/>
      <c r="H11" s="9">
        <f>SUM(B11:F11)</f>
        <v>14083.07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7"/>
      <c r="G12" s="9"/>
      <c r="H12" s="9"/>
      <c r="I12" s="3"/>
      <c r="J12" s="3"/>
    </row>
    <row r="13" spans="1:10" s="12" customFormat="1" ht="13.5">
      <c r="A13" s="3" t="s">
        <v>45</v>
      </c>
      <c r="B13" s="9">
        <v>0</v>
      </c>
      <c r="C13" s="9"/>
      <c r="D13" s="9">
        <v>0</v>
      </c>
      <c r="E13" s="9"/>
      <c r="F13" s="27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46</v>
      </c>
      <c r="B14" s="9">
        <v>0</v>
      </c>
      <c r="C14" s="9"/>
      <c r="D14" s="28">
        <v>0</v>
      </c>
      <c r="E14" s="9"/>
      <c r="F14" s="27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47</v>
      </c>
      <c r="B15" s="9">
        <v>0</v>
      </c>
      <c r="C15" s="9"/>
      <c r="D15" s="9">
        <v>0</v>
      </c>
      <c r="E15" s="9"/>
      <c r="F15" s="27">
        <v>-1300</v>
      </c>
      <c r="G15" s="9"/>
      <c r="H15" s="9">
        <f>SUM(B15:F15)</f>
        <v>-1300</v>
      </c>
      <c r="I15" s="3"/>
      <c r="J15" s="3"/>
    </row>
    <row r="16" spans="1:10" s="12" customFormat="1" ht="13.5">
      <c r="A16" s="3" t="s">
        <v>48</v>
      </c>
      <c r="B16" s="9">
        <v>0</v>
      </c>
      <c r="C16" s="9"/>
      <c r="D16" s="9">
        <v>0</v>
      </c>
      <c r="E16" s="9"/>
      <c r="F16" s="27" t="s">
        <v>103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">
      <c r="A18" s="2" t="s">
        <v>115</v>
      </c>
      <c r="B18" s="182">
        <f>SUM(B11:B17)</f>
        <v>10000</v>
      </c>
      <c r="C18" s="30"/>
      <c r="D18" s="182">
        <f>SUM(D11:D17)</f>
        <v>2032.07</v>
      </c>
      <c r="E18" s="183"/>
      <c r="F18" s="182">
        <f>SUM(F11:F17)</f>
        <v>751</v>
      </c>
      <c r="G18" s="183"/>
      <c r="H18" s="182">
        <f>SUM(H11:H16)</f>
        <v>12783.07</v>
      </c>
      <c r="I18" s="2"/>
      <c r="J18" s="2"/>
    </row>
    <row r="19" spans="2:8" ht="13.5">
      <c r="B19" s="14"/>
      <c r="C19" s="14"/>
      <c r="D19" s="14"/>
      <c r="E19" s="14"/>
      <c r="F19" s="14"/>
      <c r="G19" s="14"/>
      <c r="H19" s="14"/>
    </row>
    <row r="20" spans="1:10" s="12" customFormat="1" ht="13.5">
      <c r="A20" s="3" t="s">
        <v>45</v>
      </c>
      <c r="B20" s="9">
        <v>0</v>
      </c>
      <c r="C20" s="9"/>
      <c r="D20" s="9">
        <v>0</v>
      </c>
      <c r="E20" s="9"/>
      <c r="F20" s="27">
        <v>0</v>
      </c>
      <c r="G20" s="9"/>
      <c r="H20" s="9">
        <f>SUM(B20:F20)</f>
        <v>0</v>
      </c>
      <c r="I20" s="3"/>
      <c r="J20" s="3"/>
    </row>
    <row r="21" spans="1:10" s="12" customFormat="1" ht="13.5">
      <c r="A21" s="3" t="s">
        <v>46</v>
      </c>
      <c r="B21" s="9">
        <v>0</v>
      </c>
      <c r="C21" s="9"/>
      <c r="D21" s="28">
        <v>0</v>
      </c>
      <c r="E21" s="9"/>
      <c r="F21" s="27">
        <v>0</v>
      </c>
      <c r="G21" s="9"/>
      <c r="H21" s="9">
        <f>SUM(B21:F21)</f>
        <v>0</v>
      </c>
      <c r="I21" s="3"/>
      <c r="J21" s="3"/>
    </row>
    <row r="22" spans="1:10" s="12" customFormat="1" ht="13.5">
      <c r="A22" s="3" t="s">
        <v>47</v>
      </c>
      <c r="B22" s="9">
        <v>0</v>
      </c>
      <c r="C22" s="9"/>
      <c r="D22" s="9">
        <v>0</v>
      </c>
      <c r="E22" s="9"/>
      <c r="F22" s="27">
        <f>+'Income Statement'!E18</f>
        <v>-2651</v>
      </c>
      <c r="G22" s="9"/>
      <c r="H22" s="9">
        <f>SUM(B22:F22)</f>
        <v>-2651</v>
      </c>
      <c r="I22" s="3"/>
      <c r="J22" s="3"/>
    </row>
    <row r="23" spans="1:10" s="12" customFormat="1" ht="13.5">
      <c r="A23" s="3" t="s">
        <v>48</v>
      </c>
      <c r="B23" s="9">
        <v>0</v>
      </c>
      <c r="C23" s="9"/>
      <c r="D23" s="9">
        <v>0</v>
      </c>
      <c r="E23" s="9"/>
      <c r="F23" s="27" t="s">
        <v>103</v>
      </c>
      <c r="G23" s="9"/>
      <c r="H23" s="9">
        <f>SUM(B23:F23)</f>
        <v>0</v>
      </c>
      <c r="I23" s="3"/>
      <c r="J23" s="3"/>
    </row>
    <row r="24" spans="2:8" ht="13.5">
      <c r="B24" s="14"/>
      <c r="C24" s="14"/>
      <c r="D24" s="14"/>
      <c r="E24" s="14"/>
      <c r="F24" s="14"/>
      <c r="G24" s="14"/>
      <c r="H24" s="14"/>
    </row>
    <row r="25" spans="1:10" s="13" customFormat="1" ht="15.75" thickBot="1">
      <c r="A25" s="2" t="s">
        <v>143</v>
      </c>
      <c r="B25" s="29">
        <f>SUM(B18:B24)</f>
        <v>10000</v>
      </c>
      <c r="C25" s="30"/>
      <c r="D25" s="29">
        <f>SUM(D18:D24)</f>
        <v>2032.07</v>
      </c>
      <c r="E25" s="183"/>
      <c r="F25" s="29">
        <f>SUM(F18:F24)</f>
        <v>-1900</v>
      </c>
      <c r="G25" s="183"/>
      <c r="H25" s="29">
        <f>SUM(H18:H23)</f>
        <v>10132.07</v>
      </c>
      <c r="I25" s="2"/>
      <c r="J25" s="2"/>
    </row>
    <row r="26" spans="2:6" ht="14.25" thickTop="1">
      <c r="B26" s="10"/>
      <c r="C26" s="10"/>
      <c r="D26" s="10"/>
      <c r="E26" s="10"/>
      <c r="F26" s="10"/>
    </row>
    <row r="27" spans="2:6" ht="13.5">
      <c r="B27" s="10"/>
      <c r="C27" s="10"/>
      <c r="D27" s="10"/>
      <c r="E27" s="10"/>
      <c r="F27" s="10"/>
    </row>
    <row r="28" spans="1:8" ht="13.5">
      <c r="A28" s="5"/>
      <c r="B28" s="11"/>
      <c r="C28" s="11"/>
      <c r="D28" s="11"/>
      <c r="E28" s="11"/>
      <c r="F28" s="6"/>
      <c r="G28" s="11"/>
      <c r="H28" s="6"/>
    </row>
    <row r="29" spans="1:8" ht="15" customHeight="1">
      <c r="A29" s="5"/>
      <c r="B29" s="11"/>
      <c r="C29" s="11"/>
      <c r="D29" s="11"/>
      <c r="E29" s="11"/>
      <c r="F29" s="6"/>
      <c r="G29" s="11"/>
      <c r="H29" s="6"/>
    </row>
    <row r="32" spans="1:8" ht="49.5" customHeight="1">
      <c r="A32" s="213" t="s">
        <v>114</v>
      </c>
      <c r="B32" s="214"/>
      <c r="C32" s="214"/>
      <c r="D32" s="214"/>
      <c r="E32" s="214"/>
      <c r="F32" s="214"/>
      <c r="G32" s="214"/>
      <c r="H32" s="214"/>
    </row>
    <row r="33" spans="1:8" ht="19.5" customHeight="1">
      <c r="A33" s="24"/>
      <c r="B33" s="24"/>
      <c r="C33" s="24"/>
      <c r="D33" s="24"/>
      <c r="E33" s="24"/>
      <c r="F33" s="24"/>
      <c r="G33" s="24"/>
      <c r="H33" s="24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2007-04-24T05:57:57Z</cp:lastPrinted>
  <dcterms:created xsi:type="dcterms:W3CDTF">2004-01-05T07:41:54Z</dcterms:created>
  <dcterms:modified xsi:type="dcterms:W3CDTF">2007-04-25T08:27:15Z</dcterms:modified>
  <cp:category/>
  <cp:version/>
  <cp:contentType/>
  <cp:contentStatus/>
</cp:coreProperties>
</file>