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9320" windowHeight="9075" activeTab="0"/>
  </bookViews>
  <sheets>
    <sheet name="COMPREHENSIVE INCOME" sheetId="1" r:id="rId1"/>
    <sheet name="FINANCIAL POSITION" sheetId="2" r:id="rId2"/>
    <sheet name="EQUITY  " sheetId="3" r:id="rId3"/>
    <sheet name="CASH FLOWS " sheetId="4" r:id="rId4"/>
    <sheet name="NOTES" sheetId="5" r:id="rId5"/>
  </sheets>
  <definedNames>
    <definedName name="_xlnm.Print_Area" localSheetId="4">'NOTES'!$A$1:$M$265</definedName>
    <definedName name="Z_19CD5163_B6A6_4CB6_89B3_91BB28A8BE57_.wvu.Cols" localSheetId="1" hidden="1">'FINANCIAL POSITION'!$J:$O</definedName>
    <definedName name="Z_19CD5163_B6A6_4CB6_89B3_91BB28A8BE57_.wvu.Rows" localSheetId="3" hidden="1">'CASH FLOWS '!#REF!,'CASH FLOWS '!$28:$28</definedName>
    <definedName name="Z_651D6CC2_60D2_4227_9032_2931B64353FF_.wvu.Cols" localSheetId="1" hidden="1">'FINANCIAL POSITION'!$J:$O</definedName>
    <definedName name="Z_651D6CC2_60D2_4227_9032_2931B64353FF_.wvu.PrintArea" localSheetId="4" hidden="1">'NOTES'!$A$1:$N$265</definedName>
    <definedName name="Z_7080C259_6A8F_4F52_9C27_E4C320C93F0D_.wvu.Cols" localSheetId="1" hidden="1">'FINANCIAL POSITION'!$J:$O</definedName>
    <definedName name="Z_7080C259_6A8F_4F52_9C27_E4C320C93F0D_.wvu.PrintArea" localSheetId="4" hidden="1">'NOTES'!$A$1:$N$265</definedName>
    <definedName name="Z_7080C259_6A8F_4F52_9C27_E4C320C93F0D_.wvu.Rows" localSheetId="4" hidden="1">'NOTES'!$125:$127,'NOTES'!#REF!</definedName>
    <definedName name="Z_792F00EB_B9E6_407F_BC2E_CF0CE3EB7274_.wvu.Cols" localSheetId="1" hidden="1">'FINANCIAL POSITION'!$J:$O</definedName>
    <definedName name="Z_792F00EB_B9E6_407F_BC2E_CF0CE3EB7274_.wvu.PrintArea" localSheetId="4" hidden="1">'NOTES'!$A$1:$N$253</definedName>
    <definedName name="Z_792F00EB_B9E6_407F_BC2E_CF0CE3EB7274_.wvu.Rows" localSheetId="3" hidden="1">'CASH FLOWS '!#REF!,'CASH FLOWS '!$28:$28</definedName>
    <definedName name="Z_DE173504_01B6_4416_B430_F0D371420FCB_.wvu.Cols" localSheetId="1" hidden="1">'FINANCIAL POSITION'!$J:$O</definedName>
    <definedName name="Z_DE173504_01B6_4416_B430_F0D371420FCB_.wvu.PrintArea" localSheetId="4" hidden="1">'NOTES'!$A$1:$N$253</definedName>
    <definedName name="Z_DE173504_01B6_4416_B430_F0D371420FCB_.wvu.Rows" localSheetId="3" hidden="1">'CASH FLOWS '!#REF!,'CASH FLOWS '!$28:$28</definedName>
  </definedNames>
  <calcPr fullCalcOnLoad="1"/>
</workbook>
</file>

<file path=xl/sharedStrings.xml><?xml version="1.0" encoding="utf-8"?>
<sst xmlns="http://schemas.openxmlformats.org/spreadsheetml/2006/main" count="458" uniqueCount="338">
  <si>
    <t>Adjusted weighted average number of ordinary shares in issue and issuable</t>
  </si>
  <si>
    <t>30 SEPT 2003</t>
  </si>
  <si>
    <t>30 JUNE 2003</t>
  </si>
  <si>
    <t>31 MAR 2003</t>
  </si>
  <si>
    <t>RM'000</t>
  </si>
  <si>
    <t>CASH FLOWS FROM OPERATING ACTIVITIES</t>
  </si>
  <si>
    <t>Adjustment for:</t>
  </si>
  <si>
    <t>Amortisation of development costs</t>
  </si>
  <si>
    <t>Amortisation of intangible asset</t>
  </si>
  <si>
    <t>Operating profit before working capital changes</t>
  </si>
  <si>
    <t>Increase/(Decrease) in current liabilities</t>
  </si>
  <si>
    <t>CASH FLOWS FROM INVESTING ACTIVITIES</t>
  </si>
  <si>
    <t>CASH FLOW FROM FINANCING ACTIVITIES</t>
  </si>
  <si>
    <t>NET CHANGE IN CASH AND CASH EQUIVALENTS</t>
  </si>
  <si>
    <t>AS AT END OF</t>
  </si>
  <si>
    <t>CURRENT</t>
  </si>
  <si>
    <t>PRECEEDING</t>
  </si>
  <si>
    <t>QUARTER</t>
  </si>
  <si>
    <t>ENDED</t>
  </si>
  <si>
    <t>DEVELOPMENT COSTS</t>
  </si>
  <si>
    <t>DEFERRED TAX ASSET</t>
  </si>
  <si>
    <t>CURRENT ASSETS</t>
  </si>
  <si>
    <t>Trade Receivables</t>
  </si>
  <si>
    <t>Other Receivables &amp; Deposits</t>
  </si>
  <si>
    <t>Cash and bank balances</t>
  </si>
  <si>
    <t>Trade Payables</t>
  </si>
  <si>
    <t>Other Payables and Accruals</t>
  </si>
  <si>
    <t>SHARE CAPITAL</t>
  </si>
  <si>
    <t>SHARE PREMIUM</t>
  </si>
  <si>
    <t>INDIVIDUAL QUARTER</t>
  </si>
  <si>
    <t>CUMULATIVE QUARTER</t>
  </si>
  <si>
    <t xml:space="preserve"> </t>
  </si>
  <si>
    <t>CURRENT YEAR</t>
  </si>
  <si>
    <t>TO DATE</t>
  </si>
  <si>
    <t>REVENUE</t>
  </si>
  <si>
    <t>COST OF SALES</t>
  </si>
  <si>
    <t>ADMINISTRATION EXPENSES</t>
  </si>
  <si>
    <t>OTHER OPERATING EXPENSES</t>
  </si>
  <si>
    <t>FINANCE COST</t>
  </si>
  <si>
    <t>(Incorporated in Malaysia)</t>
  </si>
  <si>
    <t>A 1</t>
  </si>
  <si>
    <t>BASIS OF PREPARATION OF THE FINANCIAL STATEMENTS</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</si>
  <si>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</si>
  <si>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</si>
  <si>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</si>
  <si>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</si>
  <si>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</si>
  <si>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</si>
  <si>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</si>
  <si>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</si>
  <si>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</si>
  <si>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</si>
  <si>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</si>
  <si>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</si>
  <si>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</si>
  <si>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</si>
  <si>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</si>
  <si>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</si>
  <si>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</si>
  <si>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</si>
  <si>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</si>
  <si>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</si>
  <si>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</si>
  <si>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</si>
  <si>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</si>
  <si>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</si>
  <si>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</si>
  <si>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B 4</t>
  </si>
  <si>
    <t>PURCHASE OR DISPOSAL OF QUOTED SECURITIES</t>
  </si>
  <si>
    <t>B 5</t>
  </si>
  <si>
    <t>B 6</t>
  </si>
  <si>
    <t>GROUP BORROWINGS AND DEBT SECURITIES</t>
  </si>
  <si>
    <t>B 7</t>
  </si>
  <si>
    <t>EARNINGS PER SHARE</t>
  </si>
  <si>
    <t xml:space="preserve">Weighted average number of </t>
  </si>
  <si>
    <t>B 8</t>
  </si>
  <si>
    <t>B 9</t>
  </si>
  <si>
    <t>MATERIAL LITIGATION</t>
  </si>
  <si>
    <t>B 10</t>
  </si>
  <si>
    <t>B 11</t>
  </si>
  <si>
    <t>REVIEW OF PERFORMANCE OF COMPANY/GROUP</t>
  </si>
  <si>
    <t>NON</t>
  </si>
  <si>
    <t xml:space="preserve">DISTRIBUTABLE </t>
  </si>
  <si>
    <t>DISTRIBUTABLE</t>
  </si>
  <si>
    <t>SHARE</t>
  </si>
  <si>
    <t xml:space="preserve">RESERVE - </t>
  </si>
  <si>
    <t>TOTAL</t>
  </si>
  <si>
    <t>CAPITAL</t>
  </si>
  <si>
    <t>PREMIUM</t>
  </si>
  <si>
    <t>AS AT</t>
  </si>
  <si>
    <t>AUDITED</t>
  </si>
  <si>
    <t>31 DEC 2002</t>
  </si>
  <si>
    <t>RM</t>
  </si>
  <si>
    <t>N/A</t>
  </si>
  <si>
    <t>PROFIT FORECAST / PROFIT GUARANTEE</t>
  </si>
  <si>
    <t>The Group did not issue any profit forecast/profit guarantee for the financial year to-date.</t>
  </si>
  <si>
    <t>There were no exceptional and/or extraordinary items as at the date of this announcement.</t>
  </si>
  <si>
    <t>B 13</t>
  </si>
  <si>
    <t>B12</t>
  </si>
  <si>
    <t>DIVIDEND PAYABLE</t>
  </si>
  <si>
    <t>STATUS OF THE CORPORATE PROPOSAL</t>
  </si>
  <si>
    <t>DIVIDENDS PAID</t>
  </si>
  <si>
    <t>OTHER INCOME</t>
  </si>
  <si>
    <t>The business of the Company/Group is not subject to any seasonal or cyclical factors.</t>
  </si>
  <si>
    <t>CAPITAL COMMITMENTS</t>
  </si>
  <si>
    <t>Tax liabilities</t>
  </si>
  <si>
    <t>CASH AND CASH EQUIVALENTS BROUGHT FORWARD</t>
  </si>
  <si>
    <t>CASH AND CASH EQUIVALENTS CARRIED FORWARD</t>
  </si>
  <si>
    <t>Net Cash Used in Investing Activities</t>
  </si>
  <si>
    <t>COMPARISON WITH THE PRECEDING QUARTER'S RESULT</t>
  </si>
  <si>
    <t>ordinary shares</t>
  </si>
  <si>
    <t xml:space="preserve">A.  EXPLANATORY NOTES </t>
  </si>
  <si>
    <t>No dividend was declared or paid in this quarter.</t>
  </si>
  <si>
    <t>There were no changes in the valuation of property, plant and equipment reported in the previous audited financial statements that will have an impact on the quarter under review.</t>
  </si>
  <si>
    <t>PRECEDING YEAR</t>
  </si>
  <si>
    <t>No dividends were paid during the quarter under review.</t>
  </si>
  <si>
    <t>There were no material changes in estimates in respect of amount reported in prior financial years, which have a material effect in the quarter under review.</t>
  </si>
  <si>
    <t>Purchase of property, plant and equipment</t>
  </si>
  <si>
    <t>Current Quarter</t>
  </si>
  <si>
    <t>Preceding Quarter</t>
  </si>
  <si>
    <t>Ended</t>
  </si>
  <si>
    <t>Difference</t>
  </si>
  <si>
    <t>(Unaudited)</t>
  </si>
  <si>
    <t>%</t>
  </si>
  <si>
    <t>Revenue</t>
  </si>
  <si>
    <t xml:space="preserve">OTHERS </t>
  </si>
  <si>
    <t>RESERVES</t>
  </si>
  <si>
    <t>OTHER RESERVES</t>
  </si>
  <si>
    <t>Inventories</t>
  </si>
  <si>
    <t xml:space="preserve">Save as disclosed below, there were no other material litigation as at the date of this report:
(i)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On 26 October 2005, Global Soft has filed with the Kuala Lumpur High Court an application to strike out the counter claim of the Defendants on the grounds that it was a frivolous and baseless.                                                                                                                                                             </t>
  </si>
  <si>
    <t>Earnings per share was calculated based on net profit for the period and the weighted average number of shares in issue during the financial period.</t>
  </si>
  <si>
    <t>B 14</t>
  </si>
  <si>
    <t>AUTHORISATION FOR ISSUE</t>
  </si>
  <si>
    <t>Interest paid</t>
  </si>
  <si>
    <t>As  at</t>
  </si>
  <si>
    <t>Short term borrowing</t>
  </si>
  <si>
    <t>Secured</t>
  </si>
  <si>
    <t>Long term borrowing</t>
  </si>
  <si>
    <t>ASSETS</t>
  </si>
  <si>
    <t>NON-CURRENT ASSETS</t>
  </si>
  <si>
    <t>PROPERTY, PLANT AND EQUIPMENT</t>
  </si>
  <si>
    <t>TOTAL ASSETS</t>
  </si>
  <si>
    <t>EQUITIES AND LIABILITIES</t>
  </si>
  <si>
    <t>NON-CURRENT LIABILITIES</t>
  </si>
  <si>
    <t>CURRENT LIABILITIES</t>
  </si>
  <si>
    <t>TOTAL EQUITY</t>
  </si>
  <si>
    <t>TOTAL LIABILITIES</t>
  </si>
  <si>
    <t>TOTAL EQUITIES AND LIABILITIES</t>
  </si>
  <si>
    <t>RETAINED EARNINGS</t>
  </si>
  <si>
    <t>No of ordinary shares ('000)</t>
  </si>
  <si>
    <t xml:space="preserve">Based on the opinion our solicitors, the Counter-Claim by NWE on grounds of loss of profit and loss of opportunity are unlikely to be successful under the prevailing laws. The solicitors are also of the opinion that Global Soft is likely to be exonerated from the Counter-Claim as pursuant to Clause 4.2 stipulated in the Contract, it clearly provides that Global Soft shall not assume any direct or indirect financial losses or claims from any third party resulting from the use of the Company’s software. </t>
  </si>
  <si>
    <t>No announcement was made with regard to the aforesaid claim as the Board of Directors of Global Soft is of the opinion that it will not have any material financial or operational impact on Global Soft and its group of companies (“Global Soft Group”).</t>
  </si>
  <si>
    <t>However, on 24 July 2006, Company received notice that it has been served with a Statement of Defence together with a Statement of Counter-Claim for RM1,565,439.94 by NWE. The bulk of the counter-claim relates to staff costs incurred to remedy the alleged defects of Global Soft’s software (which was sold to NWE under the Contract), and for loss of profit, loss of business opportunity and replacement cost which arose due to the said alleged defects (“Counter-Claim”).</t>
  </si>
  <si>
    <t xml:space="preserve">(iii) On 8 February 2006, Global Soft, via its counsel, Messrs Nekoo Parames &amp; Tung filed a Writ of Summon (Shah Alam Session Court No. 52-437-06) with the Shah Alam Session Court against North West Enterprise Sdn Bhd (“NWE”) claiming for an outstanding amount of RM27,380.00. The claim of RM27,380.00 representing the outstanding payment due from NWE for services rendered under a Sale and License Agreement entered into between Global Soft and NWE 17 October 2002 (“the Contract”).  The matter was set for first mention on 27 June 2006 and was subsequently adjourned to 24 July 2006. </t>
  </si>
  <si>
    <t>The matter was mentioned on 5 June 2006 and fixed for hearing on 19 October 2006. The matter was then fixed for mention on 6 December 2006 but subsequently adjourned to 26 March 2007.</t>
  </si>
  <si>
    <t>Basic earnings/(loss) per share (sen)</t>
  </si>
  <si>
    <t>Diluted earnings/(loss) per share (sen)</t>
  </si>
  <si>
    <t xml:space="preserve">(ii) Global Soft had on 29 March 2006 applied for an injunction against Phitomas Sdn Bhd (“Phitomas”), a competitor of the Company, with the Shah Alam High Court on grounds of defamation through the insertion of defamatory statements about Global Soft on Phitomas’ website. 
Global Soft will be seeking punitive damages amounting to RM2,000,000.00 in total, against Phitomas for libel against the Company (RM1,000,000) and for malicious falsehood (RM1,000,000). The solicitors acting for Global Soft are of the opinion that there is an element of defamation involved and thus, Global Soft has a good chance of obtaining the injunction.
</t>
  </si>
  <si>
    <t>Depreciation of fixed assets</t>
  </si>
  <si>
    <t>Cash Used in Operations</t>
  </si>
  <si>
    <t xml:space="preserve">Net Cash Used in Operating Activities </t>
  </si>
  <si>
    <t>Net Cash Used in Financing Activities</t>
  </si>
  <si>
    <t>UNAUDITED CONDENSED CONSOLIDATED STATEMENT OF CHANGES IN EQUITY</t>
  </si>
  <si>
    <t xml:space="preserve">TOTAL </t>
  </si>
  <si>
    <t>UNAPPROPRIATED</t>
  </si>
  <si>
    <t>INTEREST</t>
  </si>
  <si>
    <t>EQUITY</t>
  </si>
  <si>
    <t>PROFIT</t>
  </si>
  <si>
    <t>The unaudited Condensed Statement of Changes in Equity should be read in conjunction with the audited financial statements</t>
  </si>
  <si>
    <t>INCOME TAX EXPENSES</t>
  </si>
  <si>
    <t>of the parent (RM)</t>
  </si>
  <si>
    <t>CURRENT YEAR PROSPECTS</t>
  </si>
  <si>
    <t>ATTRIBUTABLE TO:</t>
  </si>
  <si>
    <t>Basic (sen)</t>
  </si>
  <si>
    <t>Diluted(sen)</t>
  </si>
  <si>
    <t>Deferred tax</t>
  </si>
  <si>
    <t>Effect of changes in exchange rates</t>
  </si>
  <si>
    <t>On 11 September 2007, the Application was set aside by the Court. The Court is of the view that the counter claim ought to be heard at the main trial and therefore allowed the application. The parties are negotiating for an out of court settlement. The Court has yet to fix a date for the hearing of the main suit.</t>
  </si>
  <si>
    <t>The matter was adjourned on the 26 June 2006 as the judge was away. Glosoft is seeking a new date from the court. As the judge presiding over the case has been transferred, no date has been yet being fixed by the court.</t>
  </si>
  <si>
    <t xml:space="preserve">On 8 August 2008, the lawyers for the Defendants served on us a sealed copy of the court order to transfer the matter to High Court. No date </t>
  </si>
  <si>
    <t>has been yet being fixed by the court as at the date of this report.</t>
  </si>
  <si>
    <t>Amount Due To Director</t>
  </si>
  <si>
    <t>Tax expense</t>
  </si>
  <si>
    <t>Current qtr</t>
  </si>
  <si>
    <t>Year to date</t>
  </si>
  <si>
    <t>Profit/(Loss)  before taxation</t>
  </si>
  <si>
    <t>Tax Paid</t>
  </si>
  <si>
    <t>GOODWILL ON CONSOLIDATION</t>
  </si>
  <si>
    <t>Decrease in bank borrowings</t>
  </si>
  <si>
    <t>Net loss for the financial period</t>
  </si>
  <si>
    <t>A segmental report is not prepared as the company is only involved in IT business.</t>
  </si>
  <si>
    <t>Short Term Borrowings</t>
  </si>
  <si>
    <t>Long Term Borrowings</t>
  </si>
  <si>
    <t>Cash and cash equivalents at end of period consist of :-</t>
  </si>
  <si>
    <t>Fixed Deposits Placed with Licenced Banks</t>
  </si>
  <si>
    <t xml:space="preserve">Bank overdraft </t>
  </si>
  <si>
    <t>Cash and Bank Balances</t>
  </si>
  <si>
    <t>.</t>
  </si>
  <si>
    <t>There were no changes in the composition of the Group during the quarter under review.</t>
  </si>
  <si>
    <t>There were no contingent liablities as at the date of this report.</t>
  </si>
  <si>
    <t xml:space="preserve">There are no corporate proposals announced but pending completion as at the date of this report: </t>
  </si>
  <si>
    <t>FRS 7</t>
  </si>
  <si>
    <t>FRS 132</t>
  </si>
  <si>
    <t>FRS 139</t>
  </si>
  <si>
    <t>Recognition and Measurement</t>
  </si>
  <si>
    <t>IC Interpretation 9</t>
  </si>
  <si>
    <t>IC Interpretation 14</t>
  </si>
  <si>
    <t>The  adoption of the above FRSs, amendments and interpretations are not expected to have any significant impact on the financial statements of the Group.</t>
  </si>
  <si>
    <t>(Increase)/Decrease in current assets</t>
  </si>
  <si>
    <t>Decrease in fixed deposits pledge</t>
  </si>
  <si>
    <t>Net profit for the financial period</t>
  </si>
  <si>
    <t>UNAUDITED CONDENSED CONSOLIDATED STATEMENT OF FINANCIAL POSITION</t>
  </si>
  <si>
    <t>UNAUDITED CONDENSED CONSOLIDATED STATEMENT OF COMPREHENSIVE INCOME</t>
  </si>
  <si>
    <t>EQUITY ATTRIBUTABLE TO OWNERS OF THE PARENT</t>
  </si>
  <si>
    <t>NON-CONTROLLING INTEREST</t>
  </si>
  <si>
    <t>Net Assets per share attributable to owners</t>
  </si>
  <si>
    <t>OWNERS OF THE PARENT</t>
  </si>
  <si>
    <t>EARNING PER SHARE ATTRIBUTABLE TO OWNERS OF THE PARENT :</t>
  </si>
  <si>
    <t xml:space="preserve">Net profit attributable to owners  </t>
  </si>
  <si>
    <t>PAT</t>
  </si>
  <si>
    <t>NON-CONTROLLING</t>
  </si>
  <si>
    <t>The unaudited Condensed Consolidated Statement of Financial Position should be read in conjunction with the audited financial statements</t>
  </si>
  <si>
    <t>ATTRIBUTABLE TO OWNER OF THE PARENT</t>
  </si>
  <si>
    <t>UNAUDITED CONDENSED CONSOLIDATED STATEMENT OF CASH FLOWS</t>
  </si>
  <si>
    <t xml:space="preserve">The unaudited Condensed Consolidated Statement of Cash Flow should be read in conjunction with the audited financial </t>
  </si>
  <si>
    <t>The Company/Group does not have any financial instruments as at the date of this announcement.</t>
  </si>
  <si>
    <t>DERIVATIVE FINANCIAL INSTRUMENTS</t>
  </si>
  <si>
    <t>A 2</t>
  </si>
  <si>
    <t>QUALIFICATION OF FINANCIAL STATEMENTS</t>
  </si>
  <si>
    <t>B 15</t>
  </si>
  <si>
    <t>Interest income</t>
  </si>
  <si>
    <t>Interest received</t>
  </si>
  <si>
    <t>Finance costs</t>
  </si>
  <si>
    <t xml:space="preserve">ARIANTEC GLOBAL BERHAD </t>
  </si>
  <si>
    <t>ARIANTEC GLOBAL BERHAD  ("Ariantec Global " or the "Company")</t>
  </si>
  <si>
    <t>31/12/2010</t>
  </si>
  <si>
    <t>31.12.2010</t>
  </si>
  <si>
    <t>- Realised</t>
  </si>
  <si>
    <t>- Unrealised</t>
  </si>
  <si>
    <t>As at</t>
  </si>
  <si>
    <t xml:space="preserve">As at </t>
  </si>
  <si>
    <t>There were no material capital commitments incurred or known to be incurred by the Group, which may have a substantial impact on the financial position of the Group:</t>
  </si>
  <si>
    <t>Translation adjustment for the year</t>
  </si>
  <si>
    <t>Disclosure of Realised and Unrealised Profits/Losses (Unaudited)</t>
  </si>
  <si>
    <t>Total retained losses of the Company and its subsidiaries :-</t>
  </si>
  <si>
    <t>Total group retained losses as per consolidated acoounts</t>
  </si>
  <si>
    <t>Balance as at 1 January 2011</t>
  </si>
  <si>
    <t>Balance as at 1 January 2010</t>
  </si>
  <si>
    <t>for the financial year ended 31 December 2010 and the accompanying explanatory notes attached to the interim financial statements.</t>
  </si>
  <si>
    <t>The report should be read in conjunction with the audited financial statements of the Group for the year ended 31 December 2010. The explanatory notes attached to the quarterly financial report provide an explanation on events and transactions that are significant to an understanding of the changes in the financial position and performance of the Group since the financial year ended 31 December 2010.</t>
  </si>
  <si>
    <t>The auditors' report for the preceding annual financial statements of the Group for the financial year ended 31 December 2010 was not subject to any qualification.</t>
  </si>
  <si>
    <t>FRS 1</t>
  </si>
  <si>
    <t>First-time Adoption of Financial Reporting Standards</t>
  </si>
  <si>
    <t xml:space="preserve">FRS 2 </t>
  </si>
  <si>
    <t>Amendments to FRS 2, Share-based Payment</t>
  </si>
  <si>
    <t>FRS 3</t>
  </si>
  <si>
    <t>Business Combinations</t>
  </si>
  <si>
    <t>FRS 5</t>
  </si>
  <si>
    <t xml:space="preserve">Amendments to FRS 5, Non-Current Assets Held for Sale </t>
  </si>
  <si>
    <t xml:space="preserve">  </t>
  </si>
  <si>
    <t>and Discontinued Operations</t>
  </si>
  <si>
    <t xml:space="preserve">Amendments to FRS 7, Improving Disclosures  </t>
  </si>
  <si>
    <t>about Financial Instruments</t>
  </si>
  <si>
    <t>FRS 121</t>
  </si>
  <si>
    <t xml:space="preserve">Amendment to FRS 121, The Effects of Changes in </t>
  </si>
  <si>
    <t xml:space="preserve">Foreign Exchange Rates - Net Investment in a </t>
  </si>
  <si>
    <t>Foreign Operation</t>
  </si>
  <si>
    <t>FRS 127</t>
  </si>
  <si>
    <t>Consolidated and Separate Financial Statements</t>
  </si>
  <si>
    <t xml:space="preserve">Amendments to FRS 132, Financial Instruments: </t>
  </si>
  <si>
    <t>Presentation</t>
  </si>
  <si>
    <t>FRS 134</t>
  </si>
  <si>
    <t>Amendment to FRS 134, Interim Financial Reporting</t>
  </si>
  <si>
    <t>FRS 138</t>
  </si>
  <si>
    <t>Amendments to FRS 138, Intangible Assets</t>
  </si>
  <si>
    <t xml:space="preserve">Amendments to FRS 139, Financial Instruments: </t>
  </si>
  <si>
    <t>IC Interpretation 4</t>
  </si>
  <si>
    <t>Determining whether an Arrangement contains a Lease</t>
  </si>
  <si>
    <t>Reassessment of Embedded Derivatives (Amendments relating</t>
  </si>
  <si>
    <t>to consequential amendments arising from revised FRS 3)</t>
  </si>
  <si>
    <t>IC Interpretation 12</t>
  </si>
  <si>
    <t>Service Concession Arrangements</t>
  </si>
  <si>
    <t xml:space="preserve">FRS 119 - The Limit on a Defined Benefit Asset, Minimum Funding </t>
  </si>
  <si>
    <t xml:space="preserve">Requirements and Their Interaction (Amendments relating to </t>
  </si>
  <si>
    <t>prepayments of a minimum funding requirement)</t>
  </si>
  <si>
    <t>IC Interpretation 16</t>
  </si>
  <si>
    <t>Hedges of a Net Investment in a Foreign Operation</t>
  </si>
  <si>
    <t>IC Interpretation 17</t>
  </si>
  <si>
    <t>Distributions of Non-Cash Assets to Owners</t>
  </si>
  <si>
    <t>IC Interpretation 18</t>
  </si>
  <si>
    <t>Transfers of Assets from Customers</t>
  </si>
  <si>
    <t>IC Interpretation 19</t>
  </si>
  <si>
    <t>Extinguish Financial Liabilities with Equity Instruments</t>
  </si>
  <si>
    <t>Standards and Interpretations in issue but not yet effective</t>
  </si>
  <si>
    <t>The Group and the Company have not applied the new and revised FRSs and the IC Interpretations which have been issued as at the reporting date by the Malaysian Accounting Standards Board ("MASB") as described hereunder:</t>
  </si>
  <si>
    <t>Effective for financial</t>
  </si>
  <si>
    <t>period beginning</t>
  </si>
  <si>
    <t>on or after</t>
  </si>
  <si>
    <t>FRS 124</t>
  </si>
  <si>
    <t>Amendment to FRS 124, Related Party Disclosures</t>
  </si>
  <si>
    <t>1st January 2012</t>
  </si>
  <si>
    <t>IC Interpretation 15</t>
  </si>
  <si>
    <t>Agreement for the Construction of Real Estate</t>
  </si>
  <si>
    <t>The directors expect that the adoption of the standards and interpretations above will have no material impact on the financial statements in the period of initial application.</t>
  </si>
  <si>
    <t>NA</t>
  </si>
  <si>
    <t>30.06.2011</t>
  </si>
  <si>
    <t xml:space="preserve">Profit/(loss) before tax </t>
  </si>
  <si>
    <t>FOR THE FINANCIAL PERIOD ENDED 30 SEPTEMBER 2011</t>
  </si>
  <si>
    <t>30/09/2011</t>
  </si>
  <si>
    <t>30/09/2010</t>
  </si>
  <si>
    <t>AS AT 30 SEPTEMBER 2011</t>
  </si>
  <si>
    <t>Balance as at 30 September  2011</t>
  </si>
  <si>
    <t>Balance as at 30 September  2010</t>
  </si>
  <si>
    <t>9 months period ended 30 September 2011</t>
  </si>
  <si>
    <t>9 months period ended 30 September  2010</t>
  </si>
  <si>
    <t>Development expenditure incurred</t>
  </si>
  <si>
    <t>NOTES TO THE FINANCIAL STATEMENTS FOR THE PERIOD ENDED 30 SEPTEMBER 2011</t>
  </si>
  <si>
    <t>The accounting policies and methods of computation adopted by the Group in the quarterly financial report are consistent with those adopted in the audited financial statements of the Group for the financial year ended 31 December 2010, except for in the current period ended 30 September 2011, the Group adopted the following new and revised FRSs, IC Intepretations and Amendments to FRSs and IC Intepretations which are applicable to its financial statements:</t>
  </si>
  <si>
    <t xml:space="preserve">There were no issuance and repayment of debt and equity securities, share buy-backs, share cancellation, shares held as treasury shares or resale of treasury shares for the current financial period ended 30 September 2011.                                                                                               </t>
  </si>
  <si>
    <t>There were no material events subsequent to the current financial period ended 30 September  2011 which is likely to substantially affect the results of the operations of the Group.</t>
  </si>
  <si>
    <t>30.09.2011</t>
  </si>
  <si>
    <t>There were no purchases or disposals of quoted securities during the period ended 30 September 2011.</t>
  </si>
  <si>
    <t>30.9.2011</t>
  </si>
  <si>
    <t>30/09/11</t>
  </si>
  <si>
    <t>30/09/10</t>
  </si>
  <si>
    <t>The interim financial statements were authorised for issue by the Board of Directors in accorance with a resolution of the directors on 29 November  2011.</t>
  </si>
  <si>
    <t>The quarterly financial report ended 30 September 2011 is unaudited and has been prepared in accordance with Financial Reporting Standards ("FRS") 134  "Interim Financial Reporting" and Paragraph 9.22 of the Listing Requirements of Bursa Malaysia Securities Berhad ("Bursa Securities") for the ACE Market.</t>
  </si>
  <si>
    <t>The Group recorded in revenue and profit after taxation of RM11.9 million and RM0.19 million respectively for the quarter under review.</t>
  </si>
  <si>
    <t>Development cost writte off</t>
  </si>
  <si>
    <t>The Group's revenue increased by approximately 109% from RM5.7 million in the previous quarter to RM11.9 million in the current quarter under review. The Group recorded a profit after taxation for the current quarter of RM0.19 million compared to loss after tax of about RM0.23 million in the previous quarter. The increased in revenue and profit after tax was mainly due to completion of certain projects.</t>
  </si>
  <si>
    <t xml:space="preserve">The directors and management of the Group have been actively pursuing business opportunities in order to propel future growth and achieve a solid revenue base for the Group. </t>
  </si>
  <si>
    <t>The Directors anticipate that the Group will deliver a reasonable performance despite the slowdown of economic condition for the financial year ending 31 December 2011.</t>
  </si>
  <si>
    <t>Effect of dilution</t>
  </si>
  <si>
    <t>PROFIT FROM OPERATIONS</t>
  </si>
  <si>
    <t>PROFIT BEFORE TAX</t>
  </si>
  <si>
    <t>NET PROFIT FOR THE PERIOD</t>
  </si>
  <si>
    <t>For the financial year to-date, the Group recorded revenue and profit after taxation of RM25.3 million and RM0.004 million compared to RM26.80 million revenue and profit after taxation RM2.31 million for the preceding year period ended of 30 September 2010. This represents a decreased of approximately RM1.5 million in revenue and decreased of RM2.3 million in loss after taxation ("PAT") respectively. The decreased in revenue was mainly due to the delay in secured of new projects and reduce in PAT was mainly due to reduced of profit margins as increased of costs of material and manpower.</t>
  </si>
  <si>
    <t>GROSS PROFIT</t>
  </si>
</sst>
</file>

<file path=xl/styles.xml><?xml version="1.0" encoding="utf-8"?>
<styleSheet xmlns="http://schemas.openxmlformats.org/spreadsheetml/2006/main">
  <numFmts count="31">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dd&quot;/&quot;mm&quot;/&quot;yyyy"/>
    <numFmt numFmtId="179" formatCode="_(* #,##0_);_(* \(#,##0\);_(* &quot;-&quot;??_);_(@_)"/>
    <numFmt numFmtId="180" formatCode="0.0"/>
    <numFmt numFmtId="181" formatCode="#,##0.0000000000000_);\(#,##0.0000000000000\)"/>
    <numFmt numFmtId="182" formatCode="0_);\(0\)"/>
    <numFmt numFmtId="183" formatCode="0.00_)"/>
    <numFmt numFmtId="184" formatCode="0.00_);\(0.00\)"/>
    <numFmt numFmtId="185" formatCode="#,##0.000_);\(#,##0.000\)"/>
    <numFmt numFmtId="186" formatCode="_(* #,##0.0_);_(* \(#,##0.0\);_(* &quot;-&quot;??_);_(@_)"/>
  </numFmts>
  <fonts count="43">
    <font>
      <sz val="10"/>
      <color indexed="8"/>
      <name val="MS Sans Serif"/>
      <family val="0"/>
    </font>
    <font>
      <sz val="8"/>
      <color indexed="8"/>
      <name val="Arial Narrow"/>
      <family val="0"/>
    </font>
    <font>
      <u val="single"/>
      <sz val="10"/>
      <color indexed="36"/>
      <name val="MS Sans Serif"/>
      <family val="2"/>
    </font>
    <font>
      <u val="single"/>
      <sz val="10"/>
      <color indexed="12"/>
      <name val="MS Sans Serif"/>
      <family val="2"/>
    </font>
    <font>
      <sz val="10"/>
      <name val="Arial"/>
      <family val="2"/>
    </font>
    <font>
      <sz val="10"/>
      <name val="Times New Roman"/>
      <family val="1"/>
    </font>
    <font>
      <b/>
      <sz val="10"/>
      <name val="Times New Roman"/>
      <family val="1"/>
    </font>
    <font>
      <sz val="8"/>
      <name val="Arial"/>
      <family val="2"/>
    </font>
    <font>
      <b/>
      <i/>
      <sz val="16"/>
      <name val="Helv"/>
      <family val="0"/>
    </font>
    <font>
      <sz val="10"/>
      <name val="Arial Narrow"/>
      <family val="2"/>
    </font>
    <font>
      <sz val="11"/>
      <name val="Arial"/>
      <family val="2"/>
    </font>
    <font>
      <i/>
      <sz val="10"/>
      <name val="Times New Roman"/>
      <family val="1"/>
    </font>
    <font>
      <sz val="10"/>
      <name val="MS Sans Serif"/>
      <family val="2"/>
    </font>
    <font>
      <b/>
      <u val="single"/>
      <sz val="10"/>
      <name val="Times New Roman"/>
      <family val="1"/>
    </font>
    <font>
      <b/>
      <sz val="10"/>
      <name val="Arial Narrow"/>
      <family val="2"/>
    </font>
    <font>
      <sz val="10"/>
      <color indexed="8"/>
      <name val="Times New Roman"/>
      <family val="1"/>
    </font>
    <font>
      <b/>
      <sz val="10"/>
      <color indexed="8"/>
      <name val="Times New Roman"/>
      <family val="1"/>
    </font>
    <font>
      <sz val="10"/>
      <color indexed="10"/>
      <name val="Times New Roman"/>
      <family val="1"/>
    </font>
    <font>
      <b/>
      <sz val="10"/>
      <color indexed="60"/>
      <name val="Times New Roman"/>
      <family val="1"/>
    </font>
    <font>
      <strike/>
      <sz val="10"/>
      <name val="Times New Roman"/>
      <family val="1"/>
    </font>
    <font>
      <sz val="10"/>
      <color indexed="56"/>
      <name val="Times New Roman"/>
      <family val="1"/>
    </font>
    <font>
      <sz val="11"/>
      <color indexed="8"/>
      <name val="Times New Roman"/>
      <family val="1"/>
    </font>
    <font>
      <b/>
      <i/>
      <sz val="10"/>
      <name val="Times New Roman"/>
      <family val="1"/>
    </font>
    <font>
      <b/>
      <sz val="10"/>
      <color indexed="10"/>
      <name val="Times New Roman"/>
      <family val="1"/>
    </font>
    <font>
      <sz val="10"/>
      <color indexed="10"/>
      <name val="MS Sans Serif"/>
      <family val="2"/>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0" fillId="0" borderId="0" applyNumberFormat="0" applyFill="0" applyBorder="0" applyProtection="0">
      <alignment vertical="center"/>
    </xf>
    <xf numFmtId="0" fontId="1" fillId="0" borderId="0" applyNumberFormat="0" applyFill="0" applyBorder="0" applyProtection="0">
      <alignment horizontal="left" vertical="center"/>
    </xf>
    <xf numFmtId="3" fontId="1" fillId="0" borderId="0" applyFill="0" applyBorder="0" applyProtection="0">
      <alignment horizontal="left" vertical="center"/>
    </xf>
    <xf numFmtId="0" fontId="1" fillId="0" borderId="0" applyNumberFormat="0" applyFill="0" applyBorder="0" applyProtection="0">
      <alignment horizontal="center" vertical="center"/>
    </xf>
    <xf numFmtId="0" fontId="31" fillId="0" borderId="0" applyNumberFormat="0" applyFill="0" applyBorder="0" applyAlignment="0" applyProtection="0"/>
    <xf numFmtId="0" fontId="2" fillId="0" borderId="0" applyNumberFormat="0" applyFill="0" applyBorder="0" applyAlignment="0" applyProtection="0"/>
    <xf numFmtId="0" fontId="32" fillId="4" borderId="0" applyNumberFormat="0" applyBorder="0" applyAlignment="0" applyProtection="0"/>
    <xf numFmtId="38" fontId="7" fillId="20"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7" borderId="1" applyNumberFormat="0" applyAlignment="0" applyProtection="0"/>
    <xf numFmtId="10" fontId="7" fillId="22" borderId="6" applyNumberFormat="0" applyBorder="0" applyAlignment="0" applyProtection="0"/>
    <xf numFmtId="0" fontId="37" fillId="0" borderId="7" applyNumberFormat="0" applyFill="0" applyAlignment="0" applyProtection="0"/>
    <xf numFmtId="0" fontId="38" fillId="23" borderId="0" applyNumberFormat="0" applyBorder="0" applyAlignment="0" applyProtection="0"/>
    <xf numFmtId="183" fontId="8" fillId="0" borderId="0">
      <alignment/>
      <protection/>
    </xf>
    <xf numFmtId="0" fontId="0" fillId="0" borderId="0">
      <alignment/>
      <protection/>
    </xf>
    <xf numFmtId="0" fontId="0" fillId="0" borderId="0">
      <alignment/>
      <protection/>
    </xf>
    <xf numFmtId="0" fontId="9" fillId="0" borderId="0">
      <alignment/>
      <protection/>
    </xf>
    <xf numFmtId="0" fontId="4" fillId="0" borderId="0">
      <alignment/>
      <protection/>
    </xf>
    <xf numFmtId="0" fontId="4" fillId="0" borderId="0">
      <alignment/>
      <protection/>
    </xf>
    <xf numFmtId="0" fontId="0" fillId="0" borderId="0">
      <alignment/>
      <protection/>
    </xf>
    <xf numFmtId="0" fontId="0" fillId="22" borderId="8" applyNumberFormat="0" applyFont="0" applyAlignment="0" applyProtection="0"/>
    <xf numFmtId="0" fontId="39" fillId="20" borderId="9" applyNumberFormat="0" applyAlignment="0" applyProtection="0"/>
    <xf numFmtId="178" fontId="1" fillId="0" borderId="0" applyFill="0" applyBorder="0" applyProtection="0">
      <alignment vertical="center"/>
    </xf>
    <xf numFmtId="10" fontId="4" fillId="0" borderId="0" applyFon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169" fontId="4" fillId="0" borderId="0" applyFont="0" applyFill="0" applyBorder="0" applyAlignment="0" applyProtection="0"/>
    <xf numFmtId="171"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42" fillId="0" borderId="0" applyNumberFormat="0" applyFill="0" applyBorder="0" applyAlignment="0" applyProtection="0"/>
  </cellStyleXfs>
  <cellXfs count="275">
    <xf numFmtId="0" fontId="0" fillId="0" borderId="0" xfId="0" applyAlignment="1">
      <alignment/>
    </xf>
    <xf numFmtId="0" fontId="6" fillId="0" borderId="0" xfId="0" applyFont="1" applyFill="1" applyAlignment="1">
      <alignment horizontal="center"/>
    </xf>
    <xf numFmtId="0" fontId="5" fillId="0" borderId="0" xfId="63" applyFont="1" applyFill="1" applyAlignment="1">
      <alignment horizontal="left"/>
      <protection/>
    </xf>
    <xf numFmtId="0" fontId="5" fillId="0" borderId="0" xfId="0" applyFont="1" applyFill="1" applyAlignment="1">
      <alignment horizontal="center"/>
    </xf>
    <xf numFmtId="0" fontId="5" fillId="0" borderId="0" xfId="0" applyFont="1" applyFill="1" applyAlignment="1">
      <alignment/>
    </xf>
    <xf numFmtId="0" fontId="5" fillId="0" borderId="0" xfId="63" applyFont="1" applyFill="1">
      <alignment/>
      <protection/>
    </xf>
    <xf numFmtId="0" fontId="6" fillId="0" borderId="0" xfId="0" applyFont="1" applyFill="1" applyAlignment="1">
      <alignment/>
    </xf>
    <xf numFmtId="0" fontId="6" fillId="0" borderId="0" xfId="63" applyFont="1" applyFill="1" applyAlignment="1">
      <alignment horizontal="left"/>
      <protection/>
    </xf>
    <xf numFmtId="0" fontId="6" fillId="0" borderId="0" xfId="0" applyFont="1" applyFill="1" applyAlignment="1">
      <alignment horizontal="left"/>
    </xf>
    <xf numFmtId="0" fontId="5" fillId="0" borderId="0" xfId="0" applyFont="1" applyFill="1" applyAlignment="1">
      <alignment horizontal="justify" vertical="top"/>
    </xf>
    <xf numFmtId="0" fontId="6" fillId="0" borderId="0" xfId="63" applyFont="1" applyFill="1">
      <alignment/>
      <protection/>
    </xf>
    <xf numFmtId="0" fontId="5" fillId="0" borderId="0" xfId="0" applyFont="1" applyFill="1" applyAlignment="1">
      <alignment horizontal="justify" vertical="top" wrapText="1"/>
    </xf>
    <xf numFmtId="0" fontId="6" fillId="0" borderId="0" xfId="0" applyFont="1" applyFill="1" applyAlignment="1">
      <alignment vertical="top"/>
    </xf>
    <xf numFmtId="0" fontId="6" fillId="0" borderId="0" xfId="0" applyFont="1" applyFill="1" applyAlignment="1">
      <alignment horizontal="justify" vertical="justify"/>
    </xf>
    <xf numFmtId="0" fontId="5" fillId="0" borderId="0" xfId="0" applyFont="1" applyFill="1" applyAlignment="1">
      <alignment/>
    </xf>
    <xf numFmtId="0" fontId="6" fillId="0" borderId="0" xfId="0" applyFont="1" applyFill="1" applyAlignment="1" quotePrefix="1">
      <alignment horizontal="center"/>
    </xf>
    <xf numFmtId="0" fontId="5" fillId="0" borderId="0" xfId="0" applyFont="1" applyFill="1" applyAlignment="1">
      <alignment vertical="top"/>
    </xf>
    <xf numFmtId="0" fontId="6" fillId="0" borderId="0" xfId="0" applyFont="1" applyFill="1" applyAlignment="1">
      <alignment/>
    </xf>
    <xf numFmtId="0" fontId="5" fillId="0" borderId="0" xfId="0" applyFont="1" applyFill="1" applyAlignment="1">
      <alignment horizontal="justify" vertical="justify"/>
    </xf>
    <xf numFmtId="0" fontId="5" fillId="0" borderId="0" xfId="0" applyFont="1" applyFill="1" applyAlignment="1">
      <alignment horizontal="justify"/>
    </xf>
    <xf numFmtId="0" fontId="6" fillId="0" borderId="0" xfId="63" applyFont="1" applyFill="1" applyAlignment="1">
      <alignment horizontal="center"/>
      <protection/>
    </xf>
    <xf numFmtId="0" fontId="5" fillId="0" borderId="0" xfId="63" applyFont="1" applyFill="1" applyBorder="1">
      <alignment/>
      <protection/>
    </xf>
    <xf numFmtId="3" fontId="5" fillId="0" borderId="0" xfId="63" applyNumberFormat="1" applyFont="1" applyFill="1" applyBorder="1">
      <alignment/>
      <protection/>
    </xf>
    <xf numFmtId="37" fontId="5" fillId="0" borderId="11" xfId="0" applyNumberFormat="1" applyFont="1" applyFill="1" applyBorder="1" applyAlignment="1" applyProtection="1">
      <alignment vertical="center"/>
      <protection/>
    </xf>
    <xf numFmtId="37" fontId="5" fillId="0" borderId="12" xfId="0" applyNumberFormat="1" applyFont="1" applyFill="1" applyBorder="1" applyAlignment="1">
      <alignment/>
    </xf>
    <xf numFmtId="39" fontId="5" fillId="0" borderId="0" xfId="0" applyNumberFormat="1" applyFont="1" applyFill="1" applyBorder="1" applyAlignment="1" applyProtection="1">
      <alignment vertical="center"/>
      <protection/>
    </xf>
    <xf numFmtId="0" fontId="5" fillId="0" borderId="0" xfId="0" applyFont="1" applyFill="1" applyAlignment="1">
      <alignment horizontal="left" vertical="top"/>
    </xf>
    <xf numFmtId="0" fontId="5" fillId="0" borderId="0" xfId="0" applyFont="1" applyFill="1" applyBorder="1" applyAlignment="1">
      <alignment/>
    </xf>
    <xf numFmtId="0" fontId="5" fillId="0" borderId="0" xfId="0" applyFont="1" applyAlignment="1">
      <alignment horizontal="justify"/>
    </xf>
    <xf numFmtId="3" fontId="5" fillId="0" borderId="0" xfId="0" applyNumberFormat="1" applyFont="1" applyFill="1" applyBorder="1" applyAlignment="1" applyProtection="1">
      <alignment vertical="center"/>
      <protection/>
    </xf>
    <xf numFmtId="0" fontId="6" fillId="0" borderId="0" xfId="65" applyFont="1" applyFill="1" applyAlignment="1">
      <alignment vertical="center"/>
      <protection/>
    </xf>
    <xf numFmtId="0" fontId="6" fillId="0" borderId="0" xfId="65" applyFont="1" applyFill="1" applyAlignment="1">
      <alignment horizontal="center" vertical="center"/>
      <protection/>
    </xf>
    <xf numFmtId="0" fontId="6" fillId="0" borderId="0" xfId="65" applyFont="1" applyFill="1">
      <alignment/>
      <protection/>
    </xf>
    <xf numFmtId="37" fontId="6" fillId="0" borderId="0" xfId="65" applyNumberFormat="1" applyFont="1" applyFill="1">
      <alignment/>
      <protection/>
    </xf>
    <xf numFmtId="37" fontId="6" fillId="0" borderId="0" xfId="65" applyNumberFormat="1" applyFont="1" applyFill="1" applyBorder="1" applyAlignment="1" applyProtection="1">
      <alignment vertical="center"/>
      <protection/>
    </xf>
    <xf numFmtId="0" fontId="5" fillId="0" borderId="0" xfId="65" applyFont="1" applyFill="1" applyAlignment="1">
      <alignment horizontal="left" vertical="center"/>
      <protection/>
    </xf>
    <xf numFmtId="0" fontId="5" fillId="0" borderId="0" xfId="65" applyFont="1" applyFill="1">
      <alignment/>
      <protection/>
    </xf>
    <xf numFmtId="37" fontId="5" fillId="0" borderId="0" xfId="65" applyNumberFormat="1" applyFont="1" applyFill="1">
      <alignment/>
      <protection/>
    </xf>
    <xf numFmtId="37" fontId="5" fillId="0" borderId="0" xfId="65" applyNumberFormat="1" applyFont="1" applyFill="1" applyBorder="1" applyAlignment="1" applyProtection="1">
      <alignment horizontal="center" vertical="center"/>
      <protection/>
    </xf>
    <xf numFmtId="37" fontId="5" fillId="0" borderId="0" xfId="65" applyNumberFormat="1" applyFont="1" applyFill="1" applyBorder="1" applyAlignment="1" applyProtection="1">
      <alignment horizontal="right" vertical="center"/>
      <protection/>
    </xf>
    <xf numFmtId="37" fontId="5" fillId="0" borderId="0" xfId="65" applyNumberFormat="1" applyFont="1" applyFill="1" applyAlignment="1">
      <alignment horizontal="right"/>
      <protection/>
    </xf>
    <xf numFmtId="37" fontId="5" fillId="0" borderId="0" xfId="65" applyNumberFormat="1" applyFont="1" applyFill="1" applyBorder="1" applyAlignment="1" applyProtection="1">
      <alignment vertical="center"/>
      <protection/>
    </xf>
    <xf numFmtId="0" fontId="5" fillId="0" borderId="0" xfId="65" applyFont="1" applyFill="1" applyAlignment="1">
      <alignment vertical="center"/>
      <protection/>
    </xf>
    <xf numFmtId="37" fontId="5" fillId="0" borderId="12" xfId="65" applyNumberFormat="1" applyFont="1" applyFill="1" applyBorder="1">
      <alignment/>
      <protection/>
    </xf>
    <xf numFmtId="0" fontId="5" fillId="0" borderId="12" xfId="65" applyFont="1" applyFill="1" applyBorder="1">
      <alignment/>
      <protection/>
    </xf>
    <xf numFmtId="37" fontId="5" fillId="0" borderId="13" xfId="65" applyNumberFormat="1" applyFont="1" applyFill="1" applyBorder="1">
      <alignment/>
      <protection/>
    </xf>
    <xf numFmtId="0" fontId="6" fillId="0" borderId="0" xfId="0" applyFont="1" applyFill="1" applyAlignment="1">
      <alignment horizontal="justify" vertical="top"/>
    </xf>
    <xf numFmtId="37" fontId="5" fillId="0" borderId="12" xfId="0" applyNumberFormat="1" applyFont="1" applyFill="1" applyBorder="1" applyAlignment="1" applyProtection="1">
      <alignment vertical="center"/>
      <protection/>
    </xf>
    <xf numFmtId="37" fontId="5" fillId="0" borderId="0" xfId="0" applyNumberFormat="1" applyFont="1" applyFill="1" applyAlignment="1">
      <alignment/>
    </xf>
    <xf numFmtId="37" fontId="5" fillId="0" borderId="0" xfId="0" applyNumberFormat="1" applyFont="1" applyFill="1" applyBorder="1" applyAlignment="1" applyProtection="1">
      <alignment vertical="center"/>
      <protection/>
    </xf>
    <xf numFmtId="37" fontId="5" fillId="0" borderId="0" xfId="0" applyNumberFormat="1" applyFont="1" applyFill="1" applyBorder="1" applyAlignment="1">
      <alignment/>
    </xf>
    <xf numFmtId="37" fontId="5" fillId="0" borderId="14" xfId="0" applyNumberFormat="1" applyFont="1" applyFill="1" applyBorder="1" applyAlignment="1">
      <alignment/>
    </xf>
    <xf numFmtId="37" fontId="5" fillId="0" borderId="11" xfId="0" applyNumberFormat="1" applyFont="1" applyFill="1" applyBorder="1" applyAlignment="1">
      <alignment/>
    </xf>
    <xf numFmtId="37" fontId="5" fillId="0" borderId="13" xfId="0" applyNumberFormat="1" applyFont="1" applyFill="1" applyBorder="1" applyAlignment="1" applyProtection="1">
      <alignment vertical="center"/>
      <protection/>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xf>
    <xf numFmtId="0" fontId="5" fillId="0" borderId="0" xfId="0" applyFont="1" applyFill="1" applyAlignment="1">
      <alignment vertical="center"/>
    </xf>
    <xf numFmtId="0" fontId="5" fillId="0" borderId="0" xfId="0" applyFont="1" applyFill="1" applyAlignment="1">
      <alignment horizontal="left" vertical="top" wrapText="1"/>
    </xf>
    <xf numFmtId="0" fontId="6" fillId="0" borderId="15" xfId="0" applyFont="1" applyBorder="1" applyAlignment="1">
      <alignment/>
    </xf>
    <xf numFmtId="0" fontId="6" fillId="0" borderId="16" xfId="0" applyFont="1" applyBorder="1" applyAlignment="1">
      <alignment/>
    </xf>
    <xf numFmtId="0" fontId="6" fillId="0" borderId="15" xfId="0" applyFont="1" applyBorder="1" applyAlignment="1">
      <alignment horizontal="center"/>
    </xf>
    <xf numFmtId="0" fontId="6" fillId="0" borderId="16" xfId="0" applyFont="1" applyBorder="1" applyAlignment="1">
      <alignment horizontal="right"/>
    </xf>
    <xf numFmtId="0" fontId="6" fillId="0" borderId="15" xfId="0" applyFont="1" applyBorder="1" applyAlignment="1">
      <alignment horizontal="right"/>
    </xf>
    <xf numFmtId="0" fontId="6" fillId="0" borderId="17" xfId="0" applyFont="1" applyFill="1" applyBorder="1" applyAlignment="1">
      <alignment horizontal="right" vertical="top" wrapText="1"/>
    </xf>
    <xf numFmtId="0" fontId="6" fillId="0" borderId="18" xfId="0" applyFont="1" applyBorder="1" applyAlignment="1">
      <alignment/>
    </xf>
    <xf numFmtId="0" fontId="6" fillId="0" borderId="0" xfId="0" applyFont="1" applyBorder="1" applyAlignment="1">
      <alignment/>
    </xf>
    <xf numFmtId="0" fontId="6" fillId="0" borderId="18" xfId="0" applyFont="1" applyBorder="1" applyAlignment="1">
      <alignment horizontal="center"/>
    </xf>
    <xf numFmtId="0" fontId="6" fillId="0" borderId="0" xfId="0" applyFont="1" applyBorder="1" applyAlignment="1">
      <alignment horizontal="right"/>
    </xf>
    <xf numFmtId="0" fontId="6" fillId="0" borderId="18" xfId="0" applyFont="1" applyBorder="1" applyAlignment="1">
      <alignment horizontal="right"/>
    </xf>
    <xf numFmtId="0" fontId="6" fillId="0" borderId="19" xfId="0" applyFont="1" applyFill="1" applyBorder="1" applyAlignment="1">
      <alignment horizontal="right" vertical="top" wrapText="1"/>
    </xf>
    <xf numFmtId="0" fontId="6" fillId="0" borderId="20" xfId="0" applyFont="1" applyBorder="1" applyAlignment="1">
      <alignment/>
    </xf>
    <xf numFmtId="0" fontId="6" fillId="0" borderId="12" xfId="0" applyFont="1" applyBorder="1" applyAlignment="1">
      <alignment/>
    </xf>
    <xf numFmtId="0" fontId="6" fillId="0" borderId="20" xfId="0" applyFont="1" applyBorder="1" applyAlignment="1">
      <alignment horizontal="center"/>
    </xf>
    <xf numFmtId="0" fontId="6" fillId="0" borderId="12" xfId="0" applyFont="1" applyBorder="1" applyAlignment="1">
      <alignment horizontal="right"/>
    </xf>
    <xf numFmtId="0" fontId="6" fillId="0" borderId="20" xfId="0" applyFont="1" applyBorder="1" applyAlignment="1" quotePrefix="1">
      <alignment horizontal="right"/>
    </xf>
    <xf numFmtId="0" fontId="6" fillId="0" borderId="21" xfId="0" applyFont="1" applyFill="1" applyBorder="1" applyAlignment="1">
      <alignment horizontal="right" vertical="top" wrapText="1"/>
    </xf>
    <xf numFmtId="0" fontId="10" fillId="0" borderId="0" xfId="0" applyFont="1" applyBorder="1" applyAlignment="1">
      <alignment/>
    </xf>
    <xf numFmtId="179" fontId="10" fillId="0" borderId="0" xfId="42" applyNumberFormat="1" applyFont="1" applyBorder="1">
      <alignment vertical="center"/>
    </xf>
    <xf numFmtId="0" fontId="10" fillId="0" borderId="0" xfId="0" applyFont="1" applyBorder="1" applyAlignment="1" quotePrefix="1">
      <alignment horizontal="center"/>
    </xf>
    <xf numFmtId="0" fontId="5" fillId="0" borderId="0" xfId="0" applyFont="1" applyFill="1" applyAlignment="1">
      <alignment vertical="top" wrapText="1"/>
    </xf>
    <xf numFmtId="0" fontId="11" fillId="0" borderId="0" xfId="0" applyFont="1" applyFill="1" applyAlignment="1">
      <alignment/>
    </xf>
    <xf numFmtId="39" fontId="5" fillId="0" borderId="0" xfId="0" applyNumberFormat="1" applyFont="1" applyFill="1" applyBorder="1" applyAlignment="1" applyProtection="1">
      <alignment horizontal="center" vertical="center"/>
      <protection/>
    </xf>
    <xf numFmtId="39" fontId="6"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37" fontId="5" fillId="0" borderId="12" xfId="0" applyNumberFormat="1" applyFont="1" applyFill="1" applyBorder="1" applyAlignment="1" applyProtection="1" quotePrefix="1">
      <alignment horizontal="center" vertical="center"/>
      <protection/>
    </xf>
    <xf numFmtId="39" fontId="5" fillId="0" borderId="12" xfId="0" applyNumberFormat="1" applyFont="1" applyFill="1" applyBorder="1" applyAlignment="1" applyProtection="1" quotePrefix="1">
      <alignment horizontal="center" vertical="center"/>
      <protection/>
    </xf>
    <xf numFmtId="15" fontId="5" fillId="0" borderId="12" xfId="0" applyNumberFormat="1" applyFont="1" applyFill="1" applyBorder="1" applyAlignment="1" quotePrefix="1">
      <alignment horizontal="center"/>
    </xf>
    <xf numFmtId="0" fontId="13" fillId="0" borderId="0" xfId="0" applyFont="1" applyFill="1" applyAlignment="1">
      <alignment/>
    </xf>
    <xf numFmtId="37" fontId="5" fillId="0" borderId="0" xfId="0" applyNumberFormat="1" applyFont="1" applyFill="1" applyBorder="1" applyAlignment="1" applyProtection="1" quotePrefix="1">
      <alignment horizontal="center" vertical="center"/>
      <protection/>
    </xf>
    <xf numFmtId="39" fontId="5" fillId="0" borderId="0" xfId="0" applyNumberFormat="1" applyFont="1" applyFill="1" applyBorder="1" applyAlignment="1" applyProtection="1" quotePrefix="1">
      <alignment horizontal="center" vertical="center"/>
      <protection/>
    </xf>
    <xf numFmtId="0" fontId="13" fillId="0" borderId="0" xfId="0" applyFont="1" applyFill="1" applyAlignment="1">
      <alignment vertical="center"/>
    </xf>
    <xf numFmtId="39" fontId="5" fillId="0" borderId="12" xfId="0" applyNumberFormat="1" applyFont="1" applyFill="1" applyBorder="1" applyAlignment="1" applyProtection="1">
      <alignment horizontal="center" vertical="center"/>
      <protection/>
    </xf>
    <xf numFmtId="0" fontId="5" fillId="0" borderId="12" xfId="0" applyFont="1" applyFill="1" applyBorder="1" applyAlignment="1">
      <alignment/>
    </xf>
    <xf numFmtId="0" fontId="6" fillId="0" borderId="0" xfId="0" applyFont="1" applyFill="1" applyAlignment="1">
      <alignment horizontal="left" vertical="center"/>
    </xf>
    <xf numFmtId="37" fontId="6" fillId="0" borderId="0" xfId="0" applyNumberFormat="1" applyFont="1" applyFill="1" applyBorder="1" applyAlignment="1" applyProtection="1">
      <alignment vertical="center"/>
      <protection/>
    </xf>
    <xf numFmtId="39" fontId="6" fillId="0" borderId="0" xfId="0" applyNumberFormat="1" applyFont="1" applyFill="1" applyBorder="1" applyAlignment="1" applyProtection="1">
      <alignment vertical="center"/>
      <protection/>
    </xf>
    <xf numFmtId="0" fontId="12" fillId="0" borderId="0" xfId="0" applyFont="1" applyAlignment="1">
      <alignment/>
    </xf>
    <xf numFmtId="37" fontId="5" fillId="0" borderId="0" xfId="0" applyNumberFormat="1" applyFont="1" applyFill="1" applyBorder="1" applyAlignment="1" applyProtection="1">
      <alignment horizontal="center" vertical="center"/>
      <protection/>
    </xf>
    <xf numFmtId="39" fontId="5" fillId="0" borderId="11" xfId="0" applyNumberFormat="1" applyFont="1" applyFill="1" applyBorder="1" applyAlignment="1" applyProtection="1">
      <alignment horizontal="center" vertical="center"/>
      <protection/>
    </xf>
    <xf numFmtId="39" fontId="5" fillId="0" borderId="0" xfId="0" applyNumberFormat="1" applyFont="1" applyFill="1" applyAlignment="1">
      <alignment/>
    </xf>
    <xf numFmtId="0" fontId="0" fillId="0" borderId="0" xfId="0" applyNumberFormat="1" applyFont="1" applyFill="1" applyBorder="1" applyAlignment="1" applyProtection="1">
      <alignment vertical="center"/>
      <protection/>
    </xf>
    <xf numFmtId="37" fontId="5" fillId="0" borderId="14" xfId="0" applyNumberFormat="1" applyFont="1" applyFill="1" applyBorder="1" applyAlignment="1" applyProtection="1">
      <alignment vertical="center"/>
      <protection/>
    </xf>
    <xf numFmtId="37" fontId="6" fillId="0" borderId="0" xfId="65" applyNumberFormat="1" applyFont="1" applyFill="1" applyBorder="1" applyAlignment="1" applyProtection="1">
      <alignment horizontal="right" vertical="center"/>
      <protection/>
    </xf>
    <xf numFmtId="37" fontId="6" fillId="0" borderId="0" xfId="65" applyNumberFormat="1" applyFont="1" applyFill="1" applyBorder="1" applyAlignment="1" applyProtection="1">
      <alignment horizontal="center" vertical="center"/>
      <protection/>
    </xf>
    <xf numFmtId="0" fontId="6" fillId="0" borderId="0" xfId="65" applyFont="1" applyFill="1" applyAlignment="1">
      <alignment horizontal="center"/>
      <protection/>
    </xf>
    <xf numFmtId="37" fontId="6" fillId="0" borderId="0" xfId="0" applyNumberFormat="1" applyFont="1" applyFill="1" applyBorder="1" applyAlignment="1" applyProtection="1">
      <alignment horizontal="right" vertical="center"/>
      <protection/>
    </xf>
    <xf numFmtId="37" fontId="6" fillId="0" borderId="12" xfId="0" applyNumberFormat="1" applyFont="1" applyFill="1" applyBorder="1" applyAlignment="1" applyProtection="1" quotePrefix="1">
      <alignment horizontal="right" vertical="center"/>
      <protection/>
    </xf>
    <xf numFmtId="0" fontId="6" fillId="0" borderId="0" xfId="65" applyFont="1" applyFill="1" applyAlignment="1">
      <alignment horizontal="left" vertical="center"/>
      <protection/>
    </xf>
    <xf numFmtId="43" fontId="5" fillId="0" borderId="0" xfId="65" applyNumberFormat="1" applyFont="1" applyFill="1">
      <alignment/>
      <protection/>
    </xf>
    <xf numFmtId="0" fontId="9" fillId="0" borderId="0" xfId="0" applyFont="1" applyAlignment="1">
      <alignment horizontal="center"/>
    </xf>
    <xf numFmtId="0" fontId="14" fillId="0" borderId="0" xfId="0" applyFont="1" applyAlignment="1">
      <alignment horizontal="center"/>
    </xf>
    <xf numFmtId="43" fontId="5" fillId="0" borderId="12" xfId="65" applyNumberFormat="1" applyFont="1" applyFill="1" applyBorder="1">
      <alignment/>
      <protection/>
    </xf>
    <xf numFmtId="0" fontId="16" fillId="0" borderId="0" xfId="65" applyFont="1" applyFill="1">
      <alignment/>
      <protection/>
    </xf>
    <xf numFmtId="0" fontId="15" fillId="0" borderId="0" xfId="65" applyFont="1" applyFill="1">
      <alignment/>
      <protection/>
    </xf>
    <xf numFmtId="37" fontId="15" fillId="0" borderId="0" xfId="65" applyNumberFormat="1" applyFont="1" applyFill="1">
      <alignment/>
      <protection/>
    </xf>
    <xf numFmtId="0" fontId="15" fillId="0" borderId="0" xfId="65" applyFont="1" applyFill="1" applyAlignment="1">
      <alignment vertical="center"/>
      <protection/>
    </xf>
    <xf numFmtId="0" fontId="5" fillId="0" borderId="0" xfId="65" applyFont="1" applyFill="1" applyBorder="1">
      <alignment/>
      <protection/>
    </xf>
    <xf numFmtId="0" fontId="15" fillId="0" borderId="0" xfId="0" applyFont="1" applyFill="1" applyAlignment="1">
      <alignment horizontal="left" vertical="top" wrapText="1"/>
    </xf>
    <xf numFmtId="0" fontId="16" fillId="0" borderId="0" xfId="0" applyFont="1" applyFill="1" applyAlignment="1">
      <alignment/>
    </xf>
    <xf numFmtId="0" fontId="15" fillId="0" borderId="0" xfId="0" applyFont="1" applyFill="1" applyAlignment="1">
      <alignment horizontal="justify" vertical="top"/>
    </xf>
    <xf numFmtId="0" fontId="18" fillId="0" borderId="0" xfId="0" applyFont="1" applyFill="1" applyAlignment="1" quotePrefix="1">
      <alignment horizontal="center"/>
    </xf>
    <xf numFmtId="0" fontId="18" fillId="0" borderId="0" xfId="63" applyFont="1" applyFill="1">
      <alignment/>
      <protection/>
    </xf>
    <xf numFmtId="37" fontId="5" fillId="0" borderId="14" xfId="65" applyNumberFormat="1" applyFont="1" applyFill="1" applyBorder="1">
      <alignment/>
      <protection/>
    </xf>
    <xf numFmtId="0" fontId="19" fillId="0" borderId="0" xfId="0" applyFont="1" applyFill="1" applyBorder="1" applyAlignment="1">
      <alignment horizontal="center" vertical="center"/>
    </xf>
    <xf numFmtId="0" fontId="5" fillId="0" borderId="0" xfId="63" applyFont="1" applyFill="1" applyAlignment="1">
      <alignment horizontal="right"/>
      <protection/>
    </xf>
    <xf numFmtId="180" fontId="6" fillId="0" borderId="0" xfId="0" applyNumberFormat="1" applyFont="1" applyFill="1" applyAlignment="1">
      <alignment/>
    </xf>
    <xf numFmtId="180" fontId="5" fillId="0" borderId="0" xfId="0" applyNumberFormat="1" applyFont="1" applyFill="1" applyAlignment="1">
      <alignment/>
    </xf>
    <xf numFmtId="0" fontId="0" fillId="0" borderId="0" xfId="42" applyFill="1">
      <alignment vertical="center"/>
    </xf>
    <xf numFmtId="0" fontId="20" fillId="0" borderId="0" xfId="65" applyFont="1" applyFill="1">
      <alignment/>
      <protection/>
    </xf>
    <xf numFmtId="37" fontId="5" fillId="0" borderId="11" xfId="65" applyNumberFormat="1" applyFont="1" applyFill="1" applyBorder="1">
      <alignment/>
      <protection/>
    </xf>
    <xf numFmtId="43" fontId="5" fillId="0" borderId="0" xfId="65" applyNumberFormat="1" applyFont="1" applyFill="1" applyBorder="1" applyAlignment="1" applyProtection="1">
      <alignment vertical="center"/>
      <protection/>
    </xf>
    <xf numFmtId="179" fontId="5" fillId="0" borderId="0" xfId="65" applyNumberFormat="1" applyFont="1" applyFill="1" applyBorder="1" applyAlignment="1" applyProtection="1">
      <alignment vertical="center"/>
      <protection/>
    </xf>
    <xf numFmtId="182" fontId="5" fillId="0" borderId="0" xfId="65" applyNumberFormat="1" applyFont="1" applyFill="1">
      <alignment/>
      <protection/>
    </xf>
    <xf numFmtId="37" fontId="5" fillId="0" borderId="12" xfId="65" applyNumberFormat="1" applyFont="1" applyFill="1" applyBorder="1" applyAlignment="1" applyProtection="1">
      <alignment vertical="center"/>
      <protection/>
    </xf>
    <xf numFmtId="0" fontId="5" fillId="0" borderId="18" xfId="0" applyFont="1" applyBorder="1" applyAlignment="1">
      <alignment/>
    </xf>
    <xf numFmtId="0" fontId="5" fillId="0" borderId="0" xfId="0" applyFont="1" applyBorder="1" applyAlignment="1">
      <alignment/>
    </xf>
    <xf numFmtId="179" fontId="5" fillId="0" borderId="15" xfId="42" applyNumberFormat="1" applyFont="1" applyBorder="1">
      <alignment vertical="center"/>
    </xf>
    <xf numFmtId="179" fontId="5" fillId="0" borderId="0" xfId="42" applyNumberFormat="1" applyFont="1" applyBorder="1" applyAlignment="1">
      <alignment horizontal="right" vertical="center"/>
    </xf>
    <xf numFmtId="0" fontId="5" fillId="0" borderId="18" xfId="0" applyFont="1" applyBorder="1" applyAlignment="1" quotePrefix="1">
      <alignment horizontal="right"/>
    </xf>
    <xf numFmtId="182" fontId="5" fillId="0" borderId="19" xfId="0" applyNumberFormat="1" applyFont="1" applyFill="1" applyBorder="1" applyAlignment="1">
      <alignment horizontal="right" vertical="top" wrapText="1"/>
    </xf>
    <xf numFmtId="179" fontId="5" fillId="0" borderId="18" xfId="42" applyNumberFormat="1" applyFont="1" applyBorder="1">
      <alignment vertical="center"/>
    </xf>
    <xf numFmtId="0" fontId="5" fillId="0" borderId="20" xfId="0" applyFont="1" applyBorder="1" applyAlignment="1">
      <alignment/>
    </xf>
    <xf numFmtId="0" fontId="5" fillId="0" borderId="12" xfId="0" applyFont="1" applyBorder="1" applyAlignment="1">
      <alignment/>
    </xf>
    <xf numFmtId="179" fontId="5" fillId="0" borderId="20" xfId="42" applyNumberFormat="1" applyFont="1" applyBorder="1">
      <alignment vertical="center"/>
    </xf>
    <xf numFmtId="179" fontId="5" fillId="0" borderId="12" xfId="42" applyNumberFormat="1" applyFont="1" applyBorder="1" applyAlignment="1">
      <alignment horizontal="right" vertical="center"/>
    </xf>
    <xf numFmtId="0" fontId="5" fillId="0" borderId="20" xfId="0" applyFont="1" applyBorder="1" applyAlignment="1" quotePrefix="1">
      <alignment horizontal="right"/>
    </xf>
    <xf numFmtId="182" fontId="5" fillId="0" borderId="21" xfId="0" applyNumberFormat="1" applyFont="1" applyFill="1" applyBorder="1" applyAlignment="1">
      <alignment horizontal="right" vertical="top" wrapText="1"/>
    </xf>
    <xf numFmtId="0" fontId="5" fillId="24" borderId="0" xfId="0" applyFont="1" applyFill="1" applyAlignment="1">
      <alignment/>
    </xf>
    <xf numFmtId="39" fontId="5" fillId="24" borderId="0" xfId="0" applyNumberFormat="1" applyFont="1" applyFill="1" applyAlignment="1">
      <alignment/>
    </xf>
    <xf numFmtId="0" fontId="5" fillId="0" borderId="0" xfId="62" applyFont="1" applyFill="1" applyAlignment="1" quotePrefix="1">
      <alignment vertical="center"/>
      <protection/>
    </xf>
    <xf numFmtId="0" fontId="5" fillId="0" borderId="0" xfId="62" applyFont="1" applyFill="1">
      <alignment/>
      <protection/>
    </xf>
    <xf numFmtId="0" fontId="21" fillId="0" borderId="0" xfId="0" applyFont="1" applyFill="1" applyAlignment="1">
      <alignment vertical="top"/>
    </xf>
    <xf numFmtId="15" fontId="5" fillId="0" borderId="0" xfId="0" applyNumberFormat="1" applyFont="1" applyFill="1" applyAlignment="1" quotePrefix="1">
      <alignment vertical="top"/>
    </xf>
    <xf numFmtId="0" fontId="22" fillId="0" borderId="0" xfId="64" applyFont="1" applyFill="1" applyAlignment="1">
      <alignment vertical="top"/>
      <protection/>
    </xf>
    <xf numFmtId="0" fontId="17" fillId="0" borderId="0" xfId="0" applyFont="1" applyFill="1" applyAlignment="1">
      <alignment horizontal="justify" vertical="top"/>
    </xf>
    <xf numFmtId="0" fontId="6" fillId="0" borderId="0" xfId="0" applyFont="1" applyFill="1" applyAlignment="1">
      <alignment horizontal="right" vertical="top"/>
    </xf>
    <xf numFmtId="0" fontId="21" fillId="0" borderId="0" xfId="0" applyFont="1" applyFill="1" applyAlignment="1" quotePrefix="1">
      <alignment horizontal="right" vertical="top"/>
    </xf>
    <xf numFmtId="1" fontId="5" fillId="0" borderId="0" xfId="65" applyNumberFormat="1" applyFont="1" applyFill="1" applyBorder="1" applyAlignment="1" applyProtection="1">
      <alignment vertical="center"/>
      <protection/>
    </xf>
    <xf numFmtId="37" fontId="5" fillId="0" borderId="0" xfId="65" applyNumberFormat="1" applyFont="1" applyFill="1" applyBorder="1">
      <alignment/>
      <protection/>
    </xf>
    <xf numFmtId="0" fontId="5" fillId="0" borderId="0" xfId="0" applyFont="1" applyFill="1" applyAlignment="1" quotePrefix="1">
      <alignment horizontal="left" vertical="top"/>
    </xf>
    <xf numFmtId="0" fontId="5" fillId="0" borderId="0" xfId="0" applyFont="1" applyFill="1" applyBorder="1" applyAlignment="1">
      <alignment horizontal="right" vertical="top"/>
    </xf>
    <xf numFmtId="0" fontId="5" fillId="0" borderId="0" xfId="0" applyFont="1" applyFill="1" applyBorder="1" applyAlignment="1">
      <alignment/>
    </xf>
    <xf numFmtId="0" fontId="17" fillId="0" borderId="0" xfId="0" applyFont="1" applyFill="1" applyAlignment="1">
      <alignment horizontal="justify" vertical="top"/>
    </xf>
    <xf numFmtId="37" fontId="17" fillId="0" borderId="0" xfId="0" applyNumberFormat="1" applyFont="1" applyFill="1" applyAlignment="1">
      <alignment/>
    </xf>
    <xf numFmtId="37" fontId="0" fillId="0" borderId="0" xfId="0" applyNumberFormat="1" applyFont="1" applyFill="1" applyBorder="1" applyAlignment="1" applyProtection="1">
      <alignment vertical="center"/>
      <protection/>
    </xf>
    <xf numFmtId="179" fontId="5" fillId="0" borderId="0" xfId="65" applyNumberFormat="1" applyFont="1" applyFill="1">
      <alignment/>
      <protection/>
    </xf>
    <xf numFmtId="0" fontId="0" fillId="0" borderId="0" xfId="42" applyNumberFormat="1" applyFill="1" applyBorder="1" applyProtection="1">
      <alignment vertical="center"/>
      <protection/>
    </xf>
    <xf numFmtId="0" fontId="17" fillId="0" borderId="0" xfId="0" applyFont="1" applyFill="1" applyAlignment="1">
      <alignment/>
    </xf>
    <xf numFmtId="0" fontId="23" fillId="0" borderId="0" xfId="0" applyFont="1" applyFill="1" applyAlignment="1">
      <alignment/>
    </xf>
    <xf numFmtId="0" fontId="17" fillId="0" borderId="0" xfId="0" applyFont="1" applyFill="1" applyAlignment="1">
      <alignment horizontal="center"/>
    </xf>
    <xf numFmtId="0" fontId="23" fillId="0" borderId="0" xfId="63" applyFont="1" applyFill="1">
      <alignment/>
      <protection/>
    </xf>
    <xf numFmtId="0" fontId="17" fillId="0" borderId="0" xfId="63" applyFont="1" applyFill="1">
      <alignment/>
      <protection/>
    </xf>
    <xf numFmtId="0" fontId="23" fillId="0" borderId="0" xfId="0" applyFont="1" applyFill="1" applyAlignment="1">
      <alignment/>
    </xf>
    <xf numFmtId="0" fontId="17" fillId="0" borderId="0" xfId="0" applyFont="1" applyFill="1" applyAlignment="1">
      <alignment/>
    </xf>
    <xf numFmtId="0" fontId="17" fillId="0" borderId="0" xfId="0" applyFont="1" applyFill="1" applyAlignment="1">
      <alignment horizontal="center" vertical="top"/>
    </xf>
    <xf numFmtId="3" fontId="17" fillId="0" borderId="0" xfId="0" applyNumberFormat="1" applyFont="1" applyFill="1" applyBorder="1" applyAlignment="1" applyProtection="1">
      <alignment vertical="center"/>
      <protection/>
    </xf>
    <xf numFmtId="3" fontId="17" fillId="0" borderId="0" xfId="63" applyNumberFormat="1" applyFont="1" applyFill="1" applyBorder="1">
      <alignment/>
      <protection/>
    </xf>
    <xf numFmtId="0" fontId="23" fillId="0" borderId="0" xfId="0" applyFont="1" applyFill="1" applyAlignment="1">
      <alignment horizontal="left"/>
    </xf>
    <xf numFmtId="0" fontId="17" fillId="0" borderId="0" xfId="0" applyFont="1" applyFill="1" applyAlignment="1">
      <alignment vertical="top"/>
    </xf>
    <xf numFmtId="0" fontId="24" fillId="0" borderId="0" xfId="0" applyFont="1" applyAlignment="1">
      <alignment/>
    </xf>
    <xf numFmtId="0" fontId="17" fillId="0" borderId="0" xfId="0" applyFont="1" applyFill="1" applyAlignment="1">
      <alignment horizontal="justify" vertical="top" wrapText="1"/>
    </xf>
    <xf numFmtId="0" fontId="17" fillId="0" borderId="0" xfId="0" applyFont="1" applyFill="1" applyAlignment="1">
      <alignment horizontal="justify"/>
    </xf>
    <xf numFmtId="0" fontId="17" fillId="0" borderId="0" xfId="0" applyFont="1" applyFill="1" applyAlignment="1">
      <alignment horizontal="left" vertical="top" wrapText="1"/>
    </xf>
    <xf numFmtId="0" fontId="23" fillId="0" borderId="0" xfId="0" applyFont="1" applyFill="1" applyAlignment="1">
      <alignment horizontal="right"/>
    </xf>
    <xf numFmtId="0" fontId="17" fillId="0" borderId="0" xfId="0" applyFont="1" applyAlignment="1">
      <alignment horizontal="justify"/>
    </xf>
    <xf numFmtId="0" fontId="17" fillId="0" borderId="0" xfId="0" applyFont="1" applyFill="1" applyAlignment="1">
      <alignment horizontal="left" vertical="top"/>
    </xf>
    <xf numFmtId="0" fontId="24" fillId="0" borderId="0" xfId="61" applyFont="1">
      <alignment/>
      <protection/>
    </xf>
    <xf numFmtId="0" fontId="23" fillId="0" borderId="0" xfId="0" applyFont="1" applyFill="1" applyAlignment="1">
      <alignment vertical="top"/>
    </xf>
    <xf numFmtId="0" fontId="25" fillId="0" borderId="0" xfId="0" applyFont="1" applyFill="1" applyAlignment="1">
      <alignment horizontal="justify" vertical="top"/>
    </xf>
    <xf numFmtId="0" fontId="17" fillId="0" borderId="0" xfId="0" applyFont="1" applyFill="1" applyAlignment="1">
      <alignment horizontal="justify" vertical="justify"/>
    </xf>
    <xf numFmtId="0" fontId="23" fillId="0" borderId="0" xfId="0" applyFont="1" applyFill="1" applyAlignment="1">
      <alignment horizontal="justify" vertical="top"/>
    </xf>
    <xf numFmtId="0" fontId="23" fillId="0" borderId="0" xfId="0" applyFont="1" applyFill="1" applyAlignment="1">
      <alignment horizontal="center"/>
    </xf>
    <xf numFmtId="0" fontId="25" fillId="0" borderId="0" xfId="0" applyFont="1" applyFill="1" applyAlignment="1">
      <alignment vertical="top"/>
    </xf>
    <xf numFmtId="37" fontId="5" fillId="0" borderId="0" xfId="0" applyNumberFormat="1" applyFont="1" applyFill="1" applyAlignment="1">
      <alignment horizontal="centerContinuous"/>
    </xf>
    <xf numFmtId="39" fontId="5" fillId="24" borderId="0" xfId="0" applyNumberFormat="1" applyFont="1" applyFill="1" applyBorder="1" applyAlignment="1" applyProtection="1">
      <alignment vertical="center"/>
      <protection/>
    </xf>
    <xf numFmtId="0" fontId="5" fillId="0" borderId="12" xfId="0" applyFont="1" applyFill="1" applyBorder="1" applyAlignment="1">
      <alignment horizontal="centerContinuous"/>
    </xf>
    <xf numFmtId="37" fontId="5" fillId="0" borderId="0" xfId="0" applyNumberFormat="1" applyFont="1" applyFill="1" applyBorder="1" applyAlignment="1" applyProtection="1" quotePrefix="1">
      <alignment horizontal="right" vertical="center"/>
      <protection/>
    </xf>
    <xf numFmtId="0" fontId="5" fillId="0" borderId="0" xfId="0" applyNumberFormat="1" applyFont="1" applyFill="1" applyBorder="1" applyAlignment="1" applyProtection="1">
      <alignment horizontal="right" vertical="center"/>
      <protection/>
    </xf>
    <xf numFmtId="37" fontId="5" fillId="0" borderId="0" xfId="0" applyNumberFormat="1" applyFont="1" applyFill="1" applyBorder="1" applyAlignment="1" applyProtection="1">
      <alignment horizontal="right" vertical="center"/>
      <protection/>
    </xf>
    <xf numFmtId="179" fontId="5" fillId="0" borderId="12" xfId="65" applyNumberFormat="1" applyFont="1" applyFill="1" applyBorder="1">
      <alignment/>
      <protection/>
    </xf>
    <xf numFmtId="179" fontId="5" fillId="0" borderId="0" xfId="65" applyNumberFormat="1" applyFont="1" applyFill="1" applyAlignment="1">
      <alignment horizontal="right"/>
      <protection/>
    </xf>
    <xf numFmtId="179" fontId="5" fillId="0" borderId="12" xfId="65" applyNumberFormat="1" applyFont="1" applyFill="1" applyBorder="1" applyAlignment="1">
      <alignment horizontal="right"/>
      <protection/>
    </xf>
    <xf numFmtId="39" fontId="5" fillId="0" borderId="0" xfId="65" applyNumberFormat="1" applyFont="1" applyFill="1">
      <alignment/>
      <protection/>
    </xf>
    <xf numFmtId="181" fontId="5" fillId="0" borderId="0" xfId="65" applyNumberFormat="1" applyFont="1" applyFill="1">
      <alignment/>
      <protection/>
    </xf>
    <xf numFmtId="185" fontId="5" fillId="24" borderId="0" xfId="0" applyNumberFormat="1" applyFont="1" applyFill="1" applyAlignment="1">
      <alignment/>
    </xf>
    <xf numFmtId="0" fontId="5" fillId="0" borderId="0" xfId="63" applyFont="1" applyFill="1" applyAlignment="1">
      <alignment horizontal="center"/>
      <protection/>
    </xf>
    <xf numFmtId="0" fontId="6" fillId="0" borderId="17" xfId="0" applyFont="1" applyBorder="1" applyAlignment="1">
      <alignment horizontal="right"/>
    </xf>
    <xf numFmtId="0" fontId="6" fillId="0" borderId="16" xfId="0" applyFont="1" applyFill="1" applyBorder="1" applyAlignment="1">
      <alignment horizontal="right" vertical="top" wrapText="1"/>
    </xf>
    <xf numFmtId="0" fontId="6" fillId="0" borderId="19" xfId="0" applyFont="1" applyBorder="1" applyAlignment="1">
      <alignment horizontal="right"/>
    </xf>
    <xf numFmtId="0" fontId="6" fillId="0" borderId="0" xfId="0" applyFont="1" applyFill="1" applyBorder="1" applyAlignment="1">
      <alignment horizontal="right" vertical="top" wrapText="1"/>
    </xf>
    <xf numFmtId="0" fontId="6" fillId="0" borderId="21" xfId="0" applyFont="1" applyBorder="1" applyAlignment="1">
      <alignment horizontal="right"/>
    </xf>
    <xf numFmtId="0" fontId="6" fillId="0" borderId="12" xfId="0" applyFont="1" applyFill="1" applyBorder="1" applyAlignment="1">
      <alignment horizontal="right" vertical="top" wrapText="1"/>
    </xf>
    <xf numFmtId="179" fontId="5" fillId="0" borderId="17" xfId="42" applyNumberFormat="1" applyFont="1" applyBorder="1" applyAlignment="1">
      <alignment horizontal="right" vertical="center"/>
    </xf>
    <xf numFmtId="179" fontId="5" fillId="0" borderId="0" xfId="0" applyNumberFormat="1" applyFont="1" applyFill="1" applyBorder="1" applyAlignment="1">
      <alignment horizontal="right" vertical="top" wrapText="1"/>
    </xf>
    <xf numFmtId="179" fontId="5" fillId="0" borderId="19" xfId="42" applyNumberFormat="1" applyFont="1" applyBorder="1" applyAlignment="1">
      <alignment horizontal="right" vertical="center"/>
    </xf>
    <xf numFmtId="179" fontId="5" fillId="0" borderId="21" xfId="42" applyNumberFormat="1" applyFont="1" applyBorder="1" applyAlignment="1">
      <alignment horizontal="right" vertical="center"/>
    </xf>
    <xf numFmtId="179" fontId="5" fillId="0" borderId="12" xfId="0" applyNumberFormat="1" applyFont="1" applyFill="1" applyBorder="1" applyAlignment="1">
      <alignment horizontal="right" vertical="top" wrapText="1"/>
    </xf>
    <xf numFmtId="179" fontId="10" fillId="0" borderId="0" xfId="42" applyNumberFormat="1" applyFont="1" applyBorder="1" applyAlignment="1" quotePrefix="1">
      <alignment horizontal="center"/>
    </xf>
    <xf numFmtId="182" fontId="5" fillId="0" borderId="0" xfId="42" applyNumberFormat="1" applyFont="1" applyFill="1">
      <alignment vertical="center"/>
    </xf>
    <xf numFmtId="182" fontId="5" fillId="0" borderId="14" xfId="42" applyNumberFormat="1" applyFont="1" applyFill="1" applyBorder="1">
      <alignment vertical="center"/>
    </xf>
    <xf numFmtId="0" fontId="5" fillId="0" borderId="14" xfId="0" applyFont="1" applyFill="1" applyBorder="1" applyAlignment="1">
      <alignment/>
    </xf>
    <xf numFmtId="41" fontId="5" fillId="0" borderId="0" xfId="42" applyNumberFormat="1" applyFont="1" applyFill="1">
      <alignment vertical="center"/>
    </xf>
    <xf numFmtId="41" fontId="5" fillId="0" borderId="12" xfId="42" applyNumberFormat="1" applyFont="1" applyFill="1" applyBorder="1">
      <alignment vertical="center"/>
    </xf>
    <xf numFmtId="41" fontId="5" fillId="0" borderId="13" xfId="42" applyNumberFormat="1" applyFont="1" applyFill="1" applyBorder="1">
      <alignment vertical="center"/>
    </xf>
    <xf numFmtId="184" fontId="5" fillId="0" borderId="0" xfId="0" applyNumberFormat="1" applyFont="1" applyFill="1" applyAlignment="1">
      <alignment horizontal="center" vertical="top"/>
    </xf>
    <xf numFmtId="0" fontId="6" fillId="0" borderId="0" xfId="0" applyFont="1" applyFill="1" applyBorder="1" applyAlignment="1">
      <alignment horizontal="right" vertical="top"/>
    </xf>
    <xf numFmtId="3" fontId="5" fillId="0" borderId="0" xfId="0" applyNumberFormat="1" applyFont="1" applyFill="1" applyBorder="1" applyAlignment="1">
      <alignment vertical="top"/>
    </xf>
    <xf numFmtId="3" fontId="5" fillId="0" borderId="0" xfId="63" applyNumberFormat="1" applyFont="1" applyFill="1" applyBorder="1" applyAlignment="1" applyProtection="1">
      <alignment vertical="center"/>
      <protection/>
    </xf>
    <xf numFmtId="3" fontId="5" fillId="0" borderId="13" xfId="0" applyNumberFormat="1" applyFont="1" applyFill="1" applyBorder="1" applyAlignment="1" applyProtection="1">
      <alignment vertical="center"/>
      <protection/>
    </xf>
    <xf numFmtId="3" fontId="5" fillId="0" borderId="13" xfId="63" applyNumberFormat="1" applyFont="1" applyFill="1" applyBorder="1" applyAlignment="1" applyProtection="1">
      <alignment vertical="center"/>
      <protection/>
    </xf>
    <xf numFmtId="37" fontId="6" fillId="0" borderId="0" xfId="0" applyNumberFormat="1" applyFont="1" applyFill="1" applyBorder="1" applyAlignment="1" applyProtection="1" quotePrefix="1">
      <alignment horizontal="right" vertical="center"/>
      <protection/>
    </xf>
    <xf numFmtId="39" fontId="5" fillId="0" borderId="12" xfId="0" applyNumberFormat="1" applyFont="1" applyFill="1" applyBorder="1" applyAlignment="1">
      <alignment/>
    </xf>
    <xf numFmtId="39" fontId="5" fillId="0" borderId="0" xfId="0" applyNumberFormat="1" applyFont="1" applyFill="1" applyBorder="1" applyAlignment="1">
      <alignment/>
    </xf>
    <xf numFmtId="39" fontId="5" fillId="0" borderId="0" xfId="0" applyNumberFormat="1" applyFont="1" applyFill="1" applyBorder="1" applyAlignment="1">
      <alignment horizontal="right"/>
    </xf>
    <xf numFmtId="0" fontId="6" fillId="0" borderId="0" xfId="65" applyFont="1" applyFill="1" applyAlignment="1">
      <alignment horizontal="right"/>
      <protection/>
    </xf>
    <xf numFmtId="37" fontId="6" fillId="0" borderId="0" xfId="65" applyNumberFormat="1" applyFont="1" applyFill="1" applyBorder="1" applyAlignment="1" applyProtection="1" quotePrefix="1">
      <alignment horizontal="right" vertical="center"/>
      <protection/>
    </xf>
    <xf numFmtId="0" fontId="6" fillId="0" borderId="0" xfId="0" applyFont="1" applyFill="1" applyBorder="1" applyAlignment="1">
      <alignment horizontal="center" vertical="center" wrapText="1"/>
    </xf>
    <xf numFmtId="37" fontId="5" fillId="0" borderId="12" xfId="63" applyNumberFormat="1" applyFont="1" applyFill="1" applyBorder="1">
      <alignment/>
      <protection/>
    </xf>
    <xf numFmtId="0" fontId="6" fillId="0" borderId="0" xfId="0" applyFont="1" applyFill="1" applyBorder="1" applyAlignment="1">
      <alignment horizontal="center" vertical="center"/>
    </xf>
    <xf numFmtId="0" fontId="6" fillId="0" borderId="0" xfId="0" applyFont="1" applyFill="1" applyAlignment="1">
      <alignment horizontal="center" vertical="top"/>
    </xf>
    <xf numFmtId="0" fontId="6" fillId="0" borderId="0" xfId="0" applyFont="1" applyFill="1" applyAlignment="1">
      <alignment horizontal="right"/>
    </xf>
    <xf numFmtId="37" fontId="6" fillId="0" borderId="0" xfId="65" applyNumberFormat="1" applyFont="1" applyFill="1" applyAlignment="1">
      <alignment horizontal="center"/>
      <protection/>
    </xf>
    <xf numFmtId="0" fontId="6" fillId="0" borderId="0" xfId="0" applyFont="1" applyFill="1" applyAlignment="1">
      <alignment horizontal="justify" vertical="justify"/>
    </xf>
    <xf numFmtId="0" fontId="5" fillId="0" borderId="0" xfId="0" applyFont="1" applyFill="1" applyAlignment="1">
      <alignment horizontal="justify"/>
    </xf>
    <xf numFmtId="0" fontId="15" fillId="0" borderId="0" xfId="0" applyFont="1" applyFill="1" applyAlignment="1">
      <alignment horizontal="justify" vertical="top"/>
    </xf>
    <xf numFmtId="0" fontId="6" fillId="0" borderId="0" xfId="0" applyFont="1" applyFill="1" applyAlignment="1">
      <alignment horizontal="left" vertical="top"/>
    </xf>
    <xf numFmtId="0" fontId="5" fillId="0" borderId="0" xfId="63" applyFont="1" applyFill="1" applyAlignment="1">
      <alignment horizontal="justify" vertical="top"/>
      <protection/>
    </xf>
    <xf numFmtId="0" fontId="5" fillId="0" borderId="0" xfId="0" applyFont="1" applyFill="1" applyAlignment="1">
      <alignment/>
    </xf>
    <xf numFmtId="0" fontId="5" fillId="0" borderId="0" xfId="0" applyFont="1" applyFill="1" applyAlignment="1">
      <alignment horizontal="justify" vertical="top"/>
    </xf>
    <xf numFmtId="0" fontId="5" fillId="0" borderId="0" xfId="0" applyFont="1" applyFill="1" applyAlignment="1">
      <alignment horizontal="center" vertical="top"/>
    </xf>
    <xf numFmtId="0" fontId="5" fillId="0" borderId="0" xfId="0" applyFont="1" applyFill="1" applyAlignment="1">
      <alignment horizontal="left" vertical="top" wrapText="1"/>
    </xf>
    <xf numFmtId="0" fontId="6" fillId="0" borderId="0" xfId="0" applyFont="1" applyFill="1" applyAlignment="1">
      <alignment horizontal="justify" vertical="top"/>
    </xf>
    <xf numFmtId="0" fontId="5" fillId="0" borderId="0" xfId="0" applyFont="1" applyFill="1" applyAlignment="1">
      <alignment horizontal="justify" vertical="top" wrapText="1"/>
    </xf>
    <xf numFmtId="0" fontId="6" fillId="0" borderId="0" xfId="63" applyFont="1" applyFill="1" applyAlignment="1">
      <alignment vertical="top" wrapText="1"/>
      <protection/>
    </xf>
    <xf numFmtId="0" fontId="6"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xf>
    <xf numFmtId="0" fontId="5" fillId="0" borderId="0" xfId="61" applyFont="1" applyAlignment="1">
      <alignment horizontal="justify" vertical="top"/>
      <protection/>
    </xf>
    <xf numFmtId="0" fontId="21" fillId="0" borderId="0" xfId="0" applyFont="1" applyFill="1" applyAlignment="1">
      <alignment horizontal="justify" vertical="top"/>
    </xf>
    <xf numFmtId="0" fontId="5" fillId="0" borderId="0" xfId="0" applyFont="1" applyAlignment="1">
      <alignment horizontal="justify"/>
    </xf>
    <xf numFmtId="0" fontId="5" fillId="0" borderId="0" xfId="0" applyFont="1" applyFill="1" applyAlignment="1">
      <alignment horizontal="justify" vertical="justify" wrapText="1"/>
    </xf>
    <xf numFmtId="0" fontId="15" fillId="0" borderId="0" xfId="0" applyFont="1" applyFill="1" applyAlignment="1">
      <alignment horizontal="left" vertical="top" wrapText="1"/>
    </xf>
    <xf numFmtId="0" fontId="5" fillId="0" borderId="0" xfId="0" applyFont="1" applyFill="1" applyAlignment="1">
      <alignment horizontal="justify" vertical="justify"/>
    </xf>
    <xf numFmtId="0" fontId="6" fillId="0" borderId="0" xfId="0" applyFont="1" applyFill="1" applyBorder="1" applyAlignment="1">
      <alignment horizontal="right" vertical="top" wrapText="1"/>
    </xf>
    <xf numFmtId="0" fontId="6" fillId="0" borderId="19" xfId="0" applyFont="1" applyFill="1" applyBorder="1" applyAlignment="1">
      <alignment horizontal="right" vertical="top" wrapText="1"/>
    </xf>
    <xf numFmtId="0" fontId="5" fillId="0" borderId="0" xfId="0" applyFont="1" applyFill="1" applyAlignment="1">
      <alignment horizontal="justify" wrapText="1"/>
    </xf>
    <xf numFmtId="0" fontId="5" fillId="0" borderId="0" xfId="0" applyFont="1" applyFill="1" applyAlignment="1">
      <alignment wrapText="1"/>
    </xf>
    <xf numFmtId="0" fontId="6" fillId="0" borderId="0" xfId="0" applyFont="1" applyFill="1" applyBorder="1" applyAlignment="1">
      <alignment horizontal="center" vertical="center"/>
    </xf>
    <xf numFmtId="0" fontId="6" fillId="0" borderId="0" xfId="60" applyFont="1" applyFill="1" applyAlignment="1">
      <alignment horizontal="justify" vertical="top"/>
      <protection/>
    </xf>
    <xf numFmtId="0" fontId="5" fillId="0" borderId="0" xfId="60" applyFont="1" applyFill="1" applyAlignment="1">
      <alignment horizontal="justify" vertical="top"/>
      <protection/>
    </xf>
    <xf numFmtId="0" fontId="5" fillId="0" borderId="0" xfId="61" applyFont="1" applyFill="1" applyAlignment="1">
      <alignment horizontal="justify" vertical="top" wrapText="1"/>
      <protection/>
    </xf>
    <xf numFmtId="0" fontId="15" fillId="0" borderId="0" xfId="61" applyFont="1" applyAlignment="1">
      <alignment horizontal="justify" vertical="top"/>
      <protection/>
    </xf>
    <xf numFmtId="0" fontId="5" fillId="0" borderId="0" xfId="61" applyFont="1" applyAlignment="1">
      <alignment/>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ey" xfId="49"/>
    <cellStyle name="Heading 1" xfId="50"/>
    <cellStyle name="Heading 2" xfId="51"/>
    <cellStyle name="Heading 3" xfId="52"/>
    <cellStyle name="Heading 4" xfId="53"/>
    <cellStyle name="Hyperlink" xfId="54"/>
    <cellStyle name="Input" xfId="55"/>
    <cellStyle name="Input [yellow]" xfId="56"/>
    <cellStyle name="Linked Cell" xfId="57"/>
    <cellStyle name="Neutral" xfId="58"/>
    <cellStyle name="Normal - Style1" xfId="59"/>
    <cellStyle name="Normal 2" xfId="60"/>
    <cellStyle name="Normal 3" xfId="61"/>
    <cellStyle name="Normal_As at Mar'07 amended" xfId="62"/>
    <cellStyle name="Normal_Global Soft (MSC) Bhd (2002)" xfId="63"/>
    <cellStyle name="Normal_Notes_2" xfId="64"/>
    <cellStyle name="Normal_Q1 Results 31.03.2006 (28052006)" xfId="65"/>
    <cellStyle name="Note" xfId="66"/>
    <cellStyle name="Output" xfId="67"/>
    <cellStyle name="Percent" xfId="68"/>
    <cellStyle name="Percent [2]" xfId="69"/>
    <cellStyle name="Title" xfId="70"/>
    <cellStyle name="Total" xfId="71"/>
    <cellStyle name="Tusental (0)_pldt" xfId="72"/>
    <cellStyle name="Tusental_pldt" xfId="73"/>
    <cellStyle name="Valuta (0)_pldt" xfId="74"/>
    <cellStyle name="Valuta_pldt"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221</xdr:row>
      <xdr:rowOff>0</xdr:rowOff>
    </xdr:from>
    <xdr:ext cx="76200" cy="200025"/>
    <xdr:sp fLocksText="0">
      <xdr:nvSpPr>
        <xdr:cNvPr id="1" name="Text Box 1"/>
        <xdr:cNvSpPr txBox="1">
          <a:spLocks noChangeArrowheads="1"/>
        </xdr:cNvSpPr>
      </xdr:nvSpPr>
      <xdr:spPr>
        <a:xfrm>
          <a:off x="4610100" y="4235767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206</xdr:row>
      <xdr:rowOff>0</xdr:rowOff>
    </xdr:from>
    <xdr:ext cx="76200" cy="200025"/>
    <xdr:sp fLocksText="0">
      <xdr:nvSpPr>
        <xdr:cNvPr id="2" name="Text Box 2"/>
        <xdr:cNvSpPr txBox="1">
          <a:spLocks noChangeArrowheads="1"/>
        </xdr:cNvSpPr>
      </xdr:nvSpPr>
      <xdr:spPr>
        <a:xfrm>
          <a:off x="4610100" y="3674745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209</xdr:row>
      <xdr:rowOff>0</xdr:rowOff>
    </xdr:from>
    <xdr:ext cx="76200" cy="200025"/>
    <xdr:sp fLocksText="0">
      <xdr:nvSpPr>
        <xdr:cNvPr id="3" name="Text Box 3"/>
        <xdr:cNvSpPr txBox="1">
          <a:spLocks noChangeArrowheads="1"/>
        </xdr:cNvSpPr>
      </xdr:nvSpPr>
      <xdr:spPr>
        <a:xfrm>
          <a:off x="4610100" y="3784282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205</xdr:row>
      <xdr:rowOff>0</xdr:rowOff>
    </xdr:from>
    <xdr:ext cx="76200" cy="200025"/>
    <xdr:sp fLocksText="0">
      <xdr:nvSpPr>
        <xdr:cNvPr id="4" name="Text Box 4"/>
        <xdr:cNvSpPr txBox="1">
          <a:spLocks noChangeArrowheads="1"/>
        </xdr:cNvSpPr>
      </xdr:nvSpPr>
      <xdr:spPr>
        <a:xfrm>
          <a:off x="4610100" y="3435667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206</xdr:row>
      <xdr:rowOff>0</xdr:rowOff>
    </xdr:from>
    <xdr:ext cx="76200" cy="200025"/>
    <xdr:sp fLocksText="0">
      <xdr:nvSpPr>
        <xdr:cNvPr id="5" name="Text Box 5"/>
        <xdr:cNvSpPr txBox="1">
          <a:spLocks noChangeArrowheads="1"/>
        </xdr:cNvSpPr>
      </xdr:nvSpPr>
      <xdr:spPr>
        <a:xfrm>
          <a:off x="4610100" y="3674745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5"/>
  <sheetViews>
    <sheetView tabSelected="1" zoomScalePageLayoutView="0" workbookViewId="0" topLeftCell="A1">
      <selection activeCell="A18" sqref="A18"/>
    </sheetView>
  </sheetViews>
  <sheetFormatPr defaultColWidth="11.421875" defaultRowHeight="12.75"/>
  <cols>
    <col min="1" max="1" width="21.8515625" style="4" customWidth="1"/>
    <col min="2" max="2" width="4.57421875" style="4" customWidth="1"/>
    <col min="3" max="3" width="7.28125" style="4" customWidth="1"/>
    <col min="4" max="4" width="23.421875" style="4" customWidth="1"/>
    <col min="5" max="5" width="20.57421875" style="4" bestFit="1" customWidth="1"/>
    <col min="6" max="6" width="2.8515625" style="4" customWidth="1"/>
    <col min="7" max="7" width="22.00390625" style="4" bestFit="1" customWidth="1"/>
    <col min="8" max="8" width="18.7109375" style="49" customWidth="1"/>
    <col min="9" max="9" width="13.28125" style="128" customWidth="1"/>
    <col min="10" max="16384" width="11.421875" style="4" customWidth="1"/>
  </cols>
  <sheetData>
    <row r="1" spans="1:6" ht="12.75">
      <c r="A1" s="54" t="s">
        <v>233</v>
      </c>
      <c r="B1" s="55"/>
      <c r="C1" s="55"/>
      <c r="D1" s="55"/>
      <c r="F1" s="55"/>
    </row>
    <row r="2" spans="1:8" ht="12.75">
      <c r="A2" s="54" t="s">
        <v>212</v>
      </c>
      <c r="B2" s="55"/>
      <c r="C2" s="55"/>
      <c r="D2" s="55"/>
      <c r="F2" s="55"/>
      <c r="H2" s="4"/>
    </row>
    <row r="3" spans="1:6" ht="12.75">
      <c r="A3" s="54" t="s">
        <v>307</v>
      </c>
      <c r="B3" s="55"/>
      <c r="C3" s="55"/>
      <c r="D3" s="55"/>
      <c r="F3" s="55"/>
    </row>
    <row r="4" spans="1:8" ht="12.75">
      <c r="A4" s="56"/>
      <c r="H4" s="195"/>
    </row>
    <row r="5" spans="1:8" ht="12.75">
      <c r="A5" s="56"/>
      <c r="H5" s="195"/>
    </row>
    <row r="6" spans="1:9" s="17" customFormat="1" ht="12.75">
      <c r="A6" s="95"/>
      <c r="D6" s="197" t="s">
        <v>29</v>
      </c>
      <c r="E6" s="197"/>
      <c r="F6" s="4"/>
      <c r="G6" s="197" t="s">
        <v>30</v>
      </c>
      <c r="H6" s="197"/>
      <c r="I6" s="127"/>
    </row>
    <row r="7" spans="1:9" s="17" customFormat="1" ht="12.75">
      <c r="A7" s="95"/>
      <c r="D7" s="4"/>
      <c r="E7" s="198"/>
      <c r="F7" s="57"/>
      <c r="G7" s="199"/>
      <c r="H7" s="199"/>
      <c r="I7" s="127"/>
    </row>
    <row r="8" spans="1:9" s="17" customFormat="1" ht="12.75">
      <c r="A8" s="95"/>
      <c r="D8" s="200" t="s">
        <v>32</v>
      </c>
      <c r="E8" s="200" t="s">
        <v>114</v>
      </c>
      <c r="F8" s="57"/>
      <c r="G8" s="200" t="s">
        <v>32</v>
      </c>
      <c r="H8" s="200" t="s">
        <v>114</v>
      </c>
      <c r="I8" s="127"/>
    </row>
    <row r="9" spans="1:9" s="17" customFormat="1" ht="12.75">
      <c r="A9" s="95"/>
      <c r="D9" s="200" t="s">
        <v>17</v>
      </c>
      <c r="E9" s="200" t="s">
        <v>17</v>
      </c>
      <c r="F9" s="57"/>
      <c r="G9" s="200" t="s">
        <v>33</v>
      </c>
      <c r="H9" s="200" t="s">
        <v>33</v>
      </c>
      <c r="I9" s="127"/>
    </row>
    <row r="10" spans="1:9" s="17" customFormat="1" ht="12.75">
      <c r="A10" s="95"/>
      <c r="D10" s="198" t="s">
        <v>308</v>
      </c>
      <c r="E10" s="198" t="s">
        <v>309</v>
      </c>
      <c r="F10" s="57"/>
      <c r="G10" s="198" t="s">
        <v>308</v>
      </c>
      <c r="H10" s="198" t="s">
        <v>309</v>
      </c>
      <c r="I10" s="127"/>
    </row>
    <row r="11" spans="1:9" s="17" customFormat="1" ht="12.75">
      <c r="A11" s="95"/>
      <c r="D11" s="200" t="s">
        <v>4</v>
      </c>
      <c r="E11" s="200" t="s">
        <v>4</v>
      </c>
      <c r="F11" s="57"/>
      <c r="G11" s="200" t="s">
        <v>4</v>
      </c>
      <c r="H11" s="200" t="s">
        <v>4</v>
      </c>
      <c r="I11" s="127"/>
    </row>
    <row r="12" spans="7:9" ht="12.75">
      <c r="G12" s="48"/>
      <c r="H12" s="48"/>
      <c r="I12" s="127"/>
    </row>
    <row r="13" spans="1:9" ht="12.75">
      <c r="A13" s="58" t="s">
        <v>34</v>
      </c>
      <c r="D13" s="48">
        <f>G13-13397</f>
        <v>11890</v>
      </c>
      <c r="E13" s="48">
        <v>8112</v>
      </c>
      <c r="G13" s="48">
        <v>25287</v>
      </c>
      <c r="H13" s="48">
        <v>26822</v>
      </c>
      <c r="I13" s="127"/>
    </row>
    <row r="14" spans="1:9" ht="12.75">
      <c r="A14" s="58"/>
      <c r="D14" s="48"/>
      <c r="E14" s="48"/>
      <c r="G14" s="48"/>
      <c r="H14" s="48"/>
      <c r="I14" s="127"/>
    </row>
    <row r="15" spans="1:9" ht="12.75">
      <c r="A15" s="58" t="s">
        <v>35</v>
      </c>
      <c r="D15" s="47">
        <f>G15+11311</f>
        <v>-10636</v>
      </c>
      <c r="E15" s="47">
        <v>-6377</v>
      </c>
      <c r="G15" s="24">
        <v>-21947</v>
      </c>
      <c r="H15" s="24">
        <v>-19447</v>
      </c>
      <c r="I15" s="127"/>
    </row>
    <row r="16" spans="1:9" ht="12.75">
      <c r="A16" s="58"/>
      <c r="D16" s="48"/>
      <c r="E16" s="48"/>
      <c r="G16" s="48"/>
      <c r="H16" s="48"/>
      <c r="I16" s="127"/>
    </row>
    <row r="17" spans="1:9" ht="12.75">
      <c r="A17" s="58" t="s">
        <v>337</v>
      </c>
      <c r="D17" s="49">
        <f>+D13+D15</f>
        <v>1254</v>
      </c>
      <c r="E17" s="49">
        <f>+E13+E15</f>
        <v>1735</v>
      </c>
      <c r="G17" s="49">
        <f>+G13+G15</f>
        <v>3340</v>
      </c>
      <c r="H17" s="49">
        <f>+H13+H15</f>
        <v>7375</v>
      </c>
      <c r="I17" s="127"/>
    </row>
    <row r="18" spans="1:9" ht="12.75">
      <c r="A18" s="58"/>
      <c r="D18" s="48"/>
      <c r="E18" s="48"/>
      <c r="G18" s="48"/>
      <c r="H18" s="48"/>
      <c r="I18" s="127"/>
    </row>
    <row r="19" spans="1:9" ht="12.75">
      <c r="A19" s="58" t="s">
        <v>102</v>
      </c>
      <c r="D19" s="48">
        <f>G19-304</f>
        <v>195</v>
      </c>
      <c r="E19" s="48">
        <v>240</v>
      </c>
      <c r="G19" s="50">
        <v>499</v>
      </c>
      <c r="H19" s="50">
        <v>807</v>
      </c>
      <c r="I19" s="127"/>
    </row>
    <row r="20" spans="1:9" ht="12.75">
      <c r="A20" s="58"/>
      <c r="D20" s="48"/>
      <c r="E20" s="48"/>
      <c r="G20" s="50"/>
      <c r="H20" s="50"/>
      <c r="I20" s="127"/>
    </row>
    <row r="21" spans="1:10" ht="12.75">
      <c r="A21" s="58" t="s">
        <v>36</v>
      </c>
      <c r="D21" s="48">
        <f>G21+1281</f>
        <v>-797</v>
      </c>
      <c r="E21" s="48">
        <v>-1029</v>
      </c>
      <c r="G21" s="50">
        <f>-2078</f>
        <v>-2078</v>
      </c>
      <c r="H21" s="50">
        <f>-3263</f>
        <v>-3263</v>
      </c>
      <c r="I21" s="127"/>
      <c r="J21" s="129"/>
    </row>
    <row r="22" spans="1:9" ht="12.75">
      <c r="A22" s="58" t="s">
        <v>37</v>
      </c>
      <c r="D22" s="24">
        <f>G22+717</f>
        <v>-20</v>
      </c>
      <c r="E22" s="24">
        <v>-600</v>
      </c>
      <c r="G22" s="24">
        <f>-737</f>
        <v>-737</v>
      </c>
      <c r="H22" s="24">
        <f>-2055</f>
        <v>-2055</v>
      </c>
      <c r="I22" s="127"/>
    </row>
    <row r="23" spans="1:9" ht="12.75">
      <c r="A23" s="58"/>
      <c r="D23" s="48"/>
      <c r="E23" s="48"/>
      <c r="G23" s="48"/>
      <c r="H23" s="48"/>
      <c r="I23" s="127"/>
    </row>
    <row r="24" spans="1:9" ht="12.75">
      <c r="A24" s="58" t="s">
        <v>333</v>
      </c>
      <c r="D24" s="48">
        <f>SUM(D17:D22)</f>
        <v>632</v>
      </c>
      <c r="E24" s="48">
        <f>SUM(E17:E22)</f>
        <v>346</v>
      </c>
      <c r="G24" s="48">
        <f>SUM(G17:G22)</f>
        <v>1024</v>
      </c>
      <c r="H24" s="48">
        <f>SUM(H17:H22)</f>
        <v>2864</v>
      </c>
      <c r="I24" s="127"/>
    </row>
    <row r="25" spans="1:9" ht="12.75">
      <c r="A25" s="58"/>
      <c r="D25" s="48"/>
      <c r="E25" s="48"/>
      <c r="G25" s="48"/>
      <c r="H25" s="48"/>
      <c r="I25" s="127"/>
    </row>
    <row r="26" spans="1:9" ht="12.75">
      <c r="A26" s="58" t="s">
        <v>38</v>
      </c>
      <c r="D26" s="24">
        <f>G26+486</f>
        <v>-497</v>
      </c>
      <c r="E26" s="24">
        <v>-191</v>
      </c>
      <c r="G26" s="24">
        <f>-983</f>
        <v>-983</v>
      </c>
      <c r="H26" s="24">
        <v>-496</v>
      </c>
      <c r="I26" s="127"/>
    </row>
    <row r="27" spans="1:9" ht="12.75">
      <c r="A27" s="58"/>
      <c r="D27" s="48"/>
      <c r="E27" s="48"/>
      <c r="G27" s="48"/>
      <c r="H27" s="48"/>
      <c r="I27" s="127"/>
    </row>
    <row r="28" spans="1:9" ht="12.75">
      <c r="A28" s="58" t="s">
        <v>334</v>
      </c>
      <c r="D28" s="48">
        <f>SUM(D24:D26)</f>
        <v>135</v>
      </c>
      <c r="E28" s="48">
        <f>SUM(E24:E26)</f>
        <v>155</v>
      </c>
      <c r="G28" s="48">
        <f>SUM(G24:G26)</f>
        <v>41</v>
      </c>
      <c r="H28" s="48">
        <f>SUM(H24:H26)</f>
        <v>2368</v>
      </c>
      <c r="I28" s="127"/>
    </row>
    <row r="29" spans="4:9" ht="12.75">
      <c r="D29" s="48"/>
      <c r="E29" s="48"/>
      <c r="G29" s="48"/>
      <c r="H29" s="48"/>
      <c r="I29" s="127"/>
    </row>
    <row r="30" spans="1:9" ht="12.75">
      <c r="A30" s="4" t="s">
        <v>169</v>
      </c>
      <c r="D30" s="24">
        <f>G30+95</f>
        <v>58</v>
      </c>
      <c r="E30" s="24">
        <v>97</v>
      </c>
      <c r="G30" s="24">
        <v>-37</v>
      </c>
      <c r="H30" s="24">
        <v>-63</v>
      </c>
      <c r="I30" s="127"/>
    </row>
    <row r="31" spans="4:9" ht="12.75">
      <c r="D31" s="48"/>
      <c r="E31" s="48"/>
      <c r="G31" s="48"/>
      <c r="H31" s="48"/>
      <c r="I31" s="127"/>
    </row>
    <row r="32" spans="1:9" ht="13.5" thickBot="1">
      <c r="A32" s="4" t="s">
        <v>335</v>
      </c>
      <c r="D32" s="53">
        <f>SUM(D28:D30)</f>
        <v>193</v>
      </c>
      <c r="E32" s="53">
        <f>SUM(E28:E30)</f>
        <v>252</v>
      </c>
      <c r="G32" s="53">
        <f>SUM(G28:G30)</f>
        <v>4</v>
      </c>
      <c r="H32" s="53">
        <f>SUM(H28:H30)</f>
        <v>2305</v>
      </c>
      <c r="I32" s="127"/>
    </row>
    <row r="33" spans="4:9" ht="13.5" thickTop="1">
      <c r="D33" s="48"/>
      <c r="E33" s="48"/>
      <c r="G33" s="48"/>
      <c r="H33" s="48"/>
      <c r="I33" s="127"/>
    </row>
    <row r="34" spans="4:8" ht="12.75">
      <c r="D34" s="48"/>
      <c r="G34" s="50"/>
      <c r="H34" s="4"/>
    </row>
    <row r="35" spans="1:8" ht="12.75">
      <c r="A35" s="4" t="s">
        <v>172</v>
      </c>
      <c r="D35" s="48"/>
      <c r="G35" s="50"/>
      <c r="H35" s="4"/>
    </row>
    <row r="36" spans="1:8" ht="12.75">
      <c r="A36" s="4" t="s">
        <v>216</v>
      </c>
      <c r="D36" s="48">
        <v>193</v>
      </c>
      <c r="E36" s="48">
        <v>252</v>
      </c>
      <c r="G36" s="48">
        <v>4</v>
      </c>
      <c r="H36" s="48">
        <v>2305</v>
      </c>
    </row>
    <row r="37" spans="1:8" ht="12.75">
      <c r="A37" s="4" t="s">
        <v>214</v>
      </c>
      <c r="D37" s="48">
        <v>0</v>
      </c>
      <c r="E37" s="48">
        <v>0</v>
      </c>
      <c r="G37" s="48">
        <v>0</v>
      </c>
      <c r="H37" s="48">
        <v>0</v>
      </c>
    </row>
    <row r="38" spans="4:8" ht="13.5" thickBot="1">
      <c r="D38" s="52">
        <f>SUM(D36:D37)</f>
        <v>193</v>
      </c>
      <c r="E38" s="52">
        <f>SUM(E36:E37)</f>
        <v>252</v>
      </c>
      <c r="G38" s="52">
        <f>SUM(G36:G37)</f>
        <v>4</v>
      </c>
      <c r="H38" s="52">
        <f>SUM(H36:H37)</f>
        <v>2305</v>
      </c>
    </row>
    <row r="39" spans="4:8" ht="13.5" thickTop="1">
      <c r="D39" s="48"/>
      <c r="G39" s="50"/>
      <c r="H39" s="4"/>
    </row>
    <row r="40" ht="12.75">
      <c r="A40" s="4" t="s">
        <v>217</v>
      </c>
    </row>
    <row r="42" spans="1:8" ht="12.75">
      <c r="A42" s="4" t="s">
        <v>173</v>
      </c>
      <c r="D42" s="101">
        <f>NOTES!G246</f>
        <v>0.033933884973234074</v>
      </c>
      <c r="E42" s="196">
        <f>NOTES!I246</f>
        <v>0.0443074560272279</v>
      </c>
      <c r="F42" s="149"/>
      <c r="G42" s="206">
        <f>NOTES!K246</f>
        <v>0.0007032929528131413</v>
      </c>
      <c r="H42" s="150">
        <f>NOTES!M246</f>
        <v>0.4052725640585727</v>
      </c>
    </row>
    <row r="43" spans="1:8" ht="12.75">
      <c r="A43" s="4" t="s">
        <v>174</v>
      </c>
      <c r="D43" s="101">
        <f>NOTES!G255</f>
        <v>0.033933884973234074</v>
      </c>
      <c r="E43" s="196">
        <f>NOTES!I255</f>
        <v>0.0443074560272279</v>
      </c>
      <c r="F43" s="149"/>
      <c r="G43" s="206">
        <f>NOTES!K255</f>
        <v>0.0007032929528131413</v>
      </c>
      <c r="H43" s="150">
        <f>NOTES!M255</f>
        <v>0.4052725640585727</v>
      </c>
    </row>
    <row r="44" spans="5:8" ht="12.75">
      <c r="E44" s="25"/>
      <c r="G44" s="25"/>
      <c r="H44" s="25"/>
    </row>
    <row r="45" ht="12.75">
      <c r="G45" s="49"/>
    </row>
  </sheetData>
  <sheetProtection/>
  <printOptions/>
  <pageMargins left="0.07986111111111112"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S67"/>
  <sheetViews>
    <sheetView zoomScalePageLayoutView="0" workbookViewId="0" topLeftCell="A40">
      <selection activeCell="E23" sqref="E23"/>
    </sheetView>
  </sheetViews>
  <sheetFormatPr defaultColWidth="11.421875" defaultRowHeight="12.75"/>
  <cols>
    <col min="1" max="3" width="11.421875" style="4" customWidth="1"/>
    <col min="4" max="4" width="20.7109375" style="4" customWidth="1"/>
    <col min="5" max="5" width="15.00390625" style="4" customWidth="1"/>
    <col min="6" max="6" width="11.421875" style="4" customWidth="1"/>
    <col min="7" max="7" width="15.00390625" style="4" customWidth="1"/>
    <col min="8" max="8" width="11.421875" style="4" customWidth="1"/>
    <col min="9" max="9" width="9.140625" style="98" customWidth="1"/>
    <col min="10" max="10" width="15.421875" style="4" hidden="1" customWidth="1"/>
    <col min="11" max="11" width="15.57421875" style="4" hidden="1" customWidth="1"/>
    <col min="12" max="12" width="17.7109375" style="49" hidden="1" customWidth="1"/>
    <col min="13" max="13" width="7.140625" style="25" hidden="1" customWidth="1"/>
    <col min="14" max="14" width="14.421875" style="25" hidden="1" customWidth="1"/>
    <col min="15" max="15" width="12.421875" style="4" hidden="1" customWidth="1"/>
    <col min="16" max="16" width="11.421875" style="102" customWidth="1"/>
    <col min="17" max="17" width="11.421875" style="4" customWidth="1"/>
    <col min="18" max="18" width="12.8515625" style="4" customWidth="1"/>
    <col min="19" max="16384" width="11.421875" style="4" customWidth="1"/>
  </cols>
  <sheetData>
    <row r="1" spans="1:16" s="17" customFormat="1" ht="12.75">
      <c r="A1" s="54" t="s">
        <v>233</v>
      </c>
      <c r="B1" s="55"/>
      <c r="C1" s="55"/>
      <c r="D1" s="55"/>
      <c r="E1" s="4"/>
      <c r="G1" s="4"/>
      <c r="K1" s="95"/>
      <c r="L1" s="96"/>
      <c r="M1" s="97"/>
      <c r="N1" s="97"/>
      <c r="P1" s="102"/>
    </row>
    <row r="2" spans="1:16" s="17" customFormat="1" ht="12.75">
      <c r="A2" s="54" t="s">
        <v>211</v>
      </c>
      <c r="G2" s="4"/>
      <c r="L2" s="96"/>
      <c r="M2" s="97"/>
      <c r="N2" s="97"/>
      <c r="P2" s="102"/>
    </row>
    <row r="3" spans="1:16" s="17" customFormat="1" ht="12.75">
      <c r="A3" s="54" t="s">
        <v>310</v>
      </c>
      <c r="G3" s="4"/>
      <c r="L3" s="96"/>
      <c r="M3" s="97"/>
      <c r="N3" s="97"/>
      <c r="P3" s="102"/>
    </row>
    <row r="4" spans="5:14" ht="12.75">
      <c r="E4" s="107" t="s">
        <v>14</v>
      </c>
      <c r="F4" s="17"/>
      <c r="G4" s="107" t="s">
        <v>14</v>
      </c>
      <c r="H4" s="57"/>
      <c r="J4" s="99" t="s">
        <v>14</v>
      </c>
      <c r="K4" s="99" t="s">
        <v>14</v>
      </c>
      <c r="L4" s="83" t="s">
        <v>89</v>
      </c>
      <c r="M4" s="84"/>
      <c r="N4" s="83" t="s">
        <v>89</v>
      </c>
    </row>
    <row r="5" spans="1:14" ht="12.75">
      <c r="A5" s="56"/>
      <c r="E5" s="107" t="s">
        <v>15</v>
      </c>
      <c r="F5" s="17"/>
      <c r="G5" s="107" t="s">
        <v>15</v>
      </c>
      <c r="H5" s="57"/>
      <c r="J5" s="99" t="s">
        <v>16</v>
      </c>
      <c r="K5" s="99" t="s">
        <v>16</v>
      </c>
      <c r="L5" s="83" t="s">
        <v>16</v>
      </c>
      <c r="M5" s="84"/>
      <c r="N5" s="83" t="s">
        <v>16</v>
      </c>
    </row>
    <row r="6" spans="5:15" ht="12.75">
      <c r="E6" s="107" t="s">
        <v>17</v>
      </c>
      <c r="F6" s="17"/>
      <c r="G6" s="107" t="s">
        <v>17</v>
      </c>
      <c r="H6" s="57"/>
      <c r="J6" s="99" t="s">
        <v>17</v>
      </c>
      <c r="K6" s="99" t="s">
        <v>17</v>
      </c>
      <c r="L6" s="83" t="s">
        <v>17</v>
      </c>
      <c r="N6" s="83" t="s">
        <v>17</v>
      </c>
      <c r="O6" s="85" t="s">
        <v>90</v>
      </c>
    </row>
    <row r="7" spans="5:15" ht="12.75">
      <c r="E7" s="107" t="s">
        <v>18</v>
      </c>
      <c r="F7" s="17"/>
      <c r="G7" s="107" t="s">
        <v>18</v>
      </c>
      <c r="H7" s="57"/>
      <c r="J7" s="99" t="s">
        <v>18</v>
      </c>
      <c r="K7" s="99" t="s">
        <v>18</v>
      </c>
      <c r="L7" s="83" t="s">
        <v>18</v>
      </c>
      <c r="M7" s="4"/>
      <c r="N7" s="83" t="s">
        <v>18</v>
      </c>
      <c r="O7" s="85" t="s">
        <v>89</v>
      </c>
    </row>
    <row r="8" spans="5:15" ht="12.75">
      <c r="E8" s="108" t="s">
        <v>308</v>
      </c>
      <c r="F8" s="17"/>
      <c r="G8" s="108" t="s">
        <v>235</v>
      </c>
      <c r="H8" s="57"/>
      <c r="J8" s="86" t="s">
        <v>1</v>
      </c>
      <c r="K8" s="86" t="s">
        <v>2</v>
      </c>
      <c r="L8" s="86" t="s">
        <v>3</v>
      </c>
      <c r="M8" s="4"/>
      <c r="N8" s="87" t="s">
        <v>91</v>
      </c>
      <c r="O8" s="88" t="s">
        <v>91</v>
      </c>
    </row>
    <row r="9" spans="5:15" ht="12.75">
      <c r="E9" s="107" t="s">
        <v>4</v>
      </c>
      <c r="F9" s="17"/>
      <c r="G9" s="107" t="s">
        <v>4</v>
      </c>
      <c r="H9" s="57"/>
      <c r="J9" s="99" t="s">
        <v>4</v>
      </c>
      <c r="K9" s="99" t="s">
        <v>4</v>
      </c>
      <c r="L9" s="99" t="s">
        <v>4</v>
      </c>
      <c r="M9" s="4"/>
      <c r="N9" s="83" t="s">
        <v>92</v>
      </c>
      <c r="O9" s="99" t="s">
        <v>4</v>
      </c>
    </row>
    <row r="10" spans="1:14" ht="12.75">
      <c r="A10" s="89" t="s">
        <v>138</v>
      </c>
      <c r="K10" s="90"/>
      <c r="L10" s="90"/>
      <c r="M10" s="4"/>
      <c r="N10" s="91"/>
    </row>
    <row r="11" spans="11:14" ht="12.75">
      <c r="K11" s="90"/>
      <c r="L11" s="90"/>
      <c r="M11" s="4"/>
      <c r="N11" s="91"/>
    </row>
    <row r="12" spans="1:14" ht="12.75">
      <c r="A12" s="89" t="s">
        <v>139</v>
      </c>
      <c r="K12" s="90"/>
      <c r="L12" s="90"/>
      <c r="M12" s="4"/>
      <c r="N12" s="91"/>
    </row>
    <row r="13" spans="1:15" ht="12.75">
      <c r="A13" s="58" t="s">
        <v>140</v>
      </c>
      <c r="E13" s="48">
        <v>6295</v>
      </c>
      <c r="G13" s="48">
        <v>5996</v>
      </c>
      <c r="J13" s="48">
        <v>667.13868</v>
      </c>
      <c r="K13" s="49">
        <v>642.29435</v>
      </c>
      <c r="L13" s="49">
        <v>545.31196</v>
      </c>
      <c r="M13" s="4"/>
      <c r="N13" s="83" t="s">
        <v>93</v>
      </c>
      <c r="O13" s="4">
        <v>583</v>
      </c>
    </row>
    <row r="14" spans="1:15" ht="12.75">
      <c r="A14" s="58" t="s">
        <v>19</v>
      </c>
      <c r="E14" s="48">
        <v>75</v>
      </c>
      <c r="G14" s="48">
        <v>1425</v>
      </c>
      <c r="J14" s="48">
        <v>941.533</v>
      </c>
      <c r="K14" s="49">
        <v>879.7717700000001</v>
      </c>
      <c r="L14" s="49">
        <v>847.7982</v>
      </c>
      <c r="M14" s="4"/>
      <c r="N14" s="83" t="s">
        <v>93</v>
      </c>
      <c r="O14" s="4">
        <v>834</v>
      </c>
    </row>
    <row r="15" spans="1:14" ht="12.75">
      <c r="A15" s="58" t="s">
        <v>20</v>
      </c>
      <c r="E15" s="48">
        <v>1</v>
      </c>
      <c r="G15" s="48">
        <v>1</v>
      </c>
      <c r="J15" s="48"/>
      <c r="K15" s="49"/>
      <c r="M15" s="4"/>
      <c r="N15" s="83"/>
    </row>
    <row r="16" spans="1:14" ht="12.75">
      <c r="A16" s="58" t="s">
        <v>187</v>
      </c>
      <c r="E16" s="48">
        <v>26785</v>
      </c>
      <c r="G16" s="48">
        <v>26785</v>
      </c>
      <c r="J16" s="48"/>
      <c r="K16" s="49"/>
      <c r="M16" s="4"/>
      <c r="N16" s="83"/>
    </row>
    <row r="17" spans="1:14" ht="12.75">
      <c r="A17" s="58"/>
      <c r="E17" s="51">
        <f>SUM(E13:E16)</f>
        <v>33156</v>
      </c>
      <c r="G17" s="51">
        <f>SUM(G13:G16)</f>
        <v>34207</v>
      </c>
      <c r="J17" s="48"/>
      <c r="K17" s="49"/>
      <c r="M17" s="4"/>
      <c r="N17" s="83"/>
    </row>
    <row r="18" spans="1:14" ht="12.75">
      <c r="A18" s="58"/>
      <c r="E18" s="50"/>
      <c r="G18" s="50"/>
      <c r="J18" s="48"/>
      <c r="K18" s="49"/>
      <c r="M18" s="4"/>
      <c r="N18" s="83"/>
    </row>
    <row r="19" spans="1:14" ht="12.75">
      <c r="A19" s="92" t="s">
        <v>21</v>
      </c>
      <c r="E19" s="48"/>
      <c r="G19" s="48"/>
      <c r="J19" s="48"/>
      <c r="K19" s="49"/>
      <c r="M19" s="4"/>
      <c r="N19" s="83" t="s">
        <v>93</v>
      </c>
    </row>
    <row r="20" spans="1:18" ht="12.75">
      <c r="A20" s="4" t="s">
        <v>128</v>
      </c>
      <c r="E20" s="48">
        <v>6294</v>
      </c>
      <c r="G20" s="48">
        <v>6283</v>
      </c>
      <c r="J20" s="48"/>
      <c r="K20" s="49"/>
      <c r="M20" s="4"/>
      <c r="N20" s="83"/>
      <c r="P20" s="48"/>
      <c r="Q20" s="48"/>
      <c r="R20" s="48"/>
    </row>
    <row r="21" spans="1:18" ht="12.75">
      <c r="A21" s="4" t="s">
        <v>22</v>
      </c>
      <c r="E21" s="48">
        <v>17854</v>
      </c>
      <c r="G21" s="48">
        <v>26105</v>
      </c>
      <c r="J21" s="48">
        <v>3502.1664</v>
      </c>
      <c r="K21" s="49">
        <v>3149.5535</v>
      </c>
      <c r="L21" s="49">
        <v>2494.9911</v>
      </c>
      <c r="M21" s="4"/>
      <c r="N21" s="83" t="s">
        <v>93</v>
      </c>
      <c r="O21" s="4">
        <v>1490</v>
      </c>
      <c r="P21" s="48"/>
      <c r="Q21" s="48"/>
      <c r="R21" s="48"/>
    </row>
    <row r="22" spans="1:18" ht="12.75">
      <c r="A22" s="4" t="s">
        <v>23</v>
      </c>
      <c r="E22" s="50">
        <v>1653</v>
      </c>
      <c r="G22" s="50">
        <v>2945</v>
      </c>
      <c r="J22" s="50">
        <v>630.83984</v>
      </c>
      <c r="K22" s="49">
        <v>82.27269</v>
      </c>
      <c r="L22" s="49">
        <v>19.89219</v>
      </c>
      <c r="M22" s="4"/>
      <c r="N22" s="83" t="s">
        <v>93</v>
      </c>
      <c r="O22" s="4">
        <v>17</v>
      </c>
      <c r="P22" s="50"/>
      <c r="Q22" s="50"/>
      <c r="R22" s="50"/>
    </row>
    <row r="23" spans="1:18" ht="12.75">
      <c r="A23" s="4" t="s">
        <v>194</v>
      </c>
      <c r="E23" s="50">
        <v>3128</v>
      </c>
      <c r="G23" s="50">
        <v>6264</v>
      </c>
      <c r="J23" s="50"/>
      <c r="K23" s="49"/>
      <c r="M23" s="4"/>
      <c r="N23" s="83"/>
      <c r="P23" s="166"/>
      <c r="Q23" s="166"/>
      <c r="R23" s="165"/>
    </row>
    <row r="24" spans="1:15" ht="12.75">
      <c r="A24" s="4" t="s">
        <v>196</v>
      </c>
      <c r="E24" s="24">
        <v>235</v>
      </c>
      <c r="G24" s="24">
        <v>1642</v>
      </c>
      <c r="J24" s="24">
        <v>4263.41584</v>
      </c>
      <c r="K24" s="47">
        <v>4937.88921</v>
      </c>
      <c r="L24" s="47">
        <v>5544.24982</v>
      </c>
      <c r="M24" s="4"/>
      <c r="N24" s="93" t="s">
        <v>93</v>
      </c>
      <c r="O24" s="94">
        <v>1018</v>
      </c>
    </row>
    <row r="25" spans="5:15" ht="12.75">
      <c r="E25" s="47">
        <f>SUM(E20:E24)</f>
        <v>29164</v>
      </c>
      <c r="G25" s="47">
        <f>SUM(G20:G24)</f>
        <v>43239</v>
      </c>
      <c r="J25" s="47">
        <v>8396.42208</v>
      </c>
      <c r="K25" s="47">
        <v>8169.7154</v>
      </c>
      <c r="L25" s="47">
        <v>8059.133110000001</v>
      </c>
      <c r="M25" s="4"/>
      <c r="N25" s="93" t="s">
        <v>93</v>
      </c>
      <c r="O25" s="47">
        <v>2525</v>
      </c>
    </row>
    <row r="26" spans="5:15" ht="12.75">
      <c r="E26" s="49"/>
      <c r="G26" s="49"/>
      <c r="J26" s="49"/>
      <c r="K26" s="49"/>
      <c r="M26" s="4"/>
      <c r="N26" s="83"/>
      <c r="O26" s="49"/>
    </row>
    <row r="27" spans="1:15" ht="13.5" thickBot="1">
      <c r="A27" s="17" t="s">
        <v>141</v>
      </c>
      <c r="E27" s="23">
        <f>E25+E17</f>
        <v>62320</v>
      </c>
      <c r="G27" s="23">
        <f>G25+G17</f>
        <v>77446</v>
      </c>
      <c r="J27" s="49"/>
      <c r="K27" s="49"/>
      <c r="M27" s="4"/>
      <c r="N27" s="83"/>
      <c r="O27" s="49"/>
    </row>
    <row r="28" spans="5:15" ht="13.5" thickTop="1">
      <c r="E28" s="49"/>
      <c r="G28" s="49"/>
      <c r="J28" s="49"/>
      <c r="K28" s="49"/>
      <c r="M28" s="4"/>
      <c r="N28" s="83"/>
      <c r="O28" s="49"/>
    </row>
    <row r="29" spans="1:13" ht="12.75">
      <c r="A29" s="89" t="s">
        <v>142</v>
      </c>
      <c r="E29" s="48"/>
      <c r="G29" s="48"/>
      <c r="J29" s="48"/>
      <c r="K29" s="49"/>
      <c r="M29" s="4"/>
    </row>
    <row r="30" spans="1:13" ht="12.75">
      <c r="A30" s="89"/>
      <c r="E30" s="48"/>
      <c r="G30" s="48"/>
      <c r="J30" s="48"/>
      <c r="K30" s="49"/>
      <c r="M30" s="4"/>
    </row>
    <row r="31" spans="1:13" ht="12.75">
      <c r="A31" s="89" t="s">
        <v>213</v>
      </c>
      <c r="E31" s="48"/>
      <c r="G31" s="48"/>
      <c r="J31" s="48"/>
      <c r="K31" s="49"/>
      <c r="M31" s="4"/>
    </row>
    <row r="32" spans="1:13" ht="12.75">
      <c r="A32" s="58" t="s">
        <v>27</v>
      </c>
      <c r="E32" s="48">
        <v>56875</v>
      </c>
      <c r="G32" s="48">
        <v>56875</v>
      </c>
      <c r="J32" s="48"/>
      <c r="K32" s="49"/>
      <c r="M32" s="4"/>
    </row>
    <row r="33" spans="1:16" ht="12.75">
      <c r="A33" s="58" t="s">
        <v>28</v>
      </c>
      <c r="E33" s="49">
        <v>2686</v>
      </c>
      <c r="G33" s="49">
        <v>2686</v>
      </c>
      <c r="J33" s="48"/>
      <c r="K33" s="49"/>
      <c r="M33" s="4"/>
      <c r="P33" s="168"/>
    </row>
    <row r="34" spans="1:13" ht="12.75">
      <c r="A34" s="58" t="s">
        <v>127</v>
      </c>
      <c r="E34" s="49">
        <v>1734</v>
      </c>
      <c r="G34" s="49">
        <v>1734</v>
      </c>
      <c r="J34" s="48"/>
      <c r="K34" s="49"/>
      <c r="M34" s="4"/>
    </row>
    <row r="35" spans="1:13" ht="12.75">
      <c r="A35" s="58" t="s">
        <v>148</v>
      </c>
      <c r="E35" s="24">
        <v>-15591</v>
      </c>
      <c r="G35" s="24">
        <v>-15595</v>
      </c>
      <c r="J35" s="48"/>
      <c r="K35" s="49"/>
      <c r="M35" s="4"/>
    </row>
    <row r="36" spans="5:13" ht="12.75">
      <c r="E36" s="49">
        <f>SUM(E32:E35)</f>
        <v>45704</v>
      </c>
      <c r="F36" s="27"/>
      <c r="G36" s="49">
        <f>SUM(G32:G35)</f>
        <v>45700</v>
      </c>
      <c r="J36" s="48"/>
      <c r="K36" s="49"/>
      <c r="M36" s="4"/>
    </row>
    <row r="37" spans="1:13" ht="12.75">
      <c r="A37" s="4" t="s">
        <v>214</v>
      </c>
      <c r="E37" s="49">
        <v>34</v>
      </c>
      <c r="G37" s="49">
        <v>34</v>
      </c>
      <c r="J37" s="48"/>
      <c r="K37" s="49"/>
      <c r="M37" s="4"/>
    </row>
    <row r="38" spans="1:13" ht="12.75">
      <c r="A38" s="54" t="s">
        <v>145</v>
      </c>
      <c r="E38" s="103">
        <f>SUM(E36:E37)</f>
        <v>45738</v>
      </c>
      <c r="G38" s="103">
        <f>SUM(G36:G37)</f>
        <v>45734</v>
      </c>
      <c r="J38" s="48"/>
      <c r="K38" s="49"/>
      <c r="M38" s="4"/>
    </row>
    <row r="39" spans="1:13" ht="12.75">
      <c r="A39" s="58"/>
      <c r="E39" s="49"/>
      <c r="G39" s="49"/>
      <c r="J39" s="48"/>
      <c r="K39" s="49"/>
      <c r="M39" s="4"/>
    </row>
    <row r="40" spans="1:13" ht="12.75">
      <c r="A40" s="92" t="s">
        <v>143</v>
      </c>
      <c r="E40" s="49"/>
      <c r="G40" s="49"/>
      <c r="J40" s="48"/>
      <c r="K40" s="49"/>
      <c r="M40" s="4"/>
    </row>
    <row r="41" spans="1:13" ht="12.75">
      <c r="A41" s="4" t="s">
        <v>192</v>
      </c>
      <c r="E41" s="48">
        <v>4853</v>
      </c>
      <c r="G41" s="48">
        <v>4853</v>
      </c>
      <c r="J41" s="48"/>
      <c r="K41" s="49"/>
      <c r="M41" s="4"/>
    </row>
    <row r="42" spans="1:13" ht="12.75">
      <c r="A42" s="4" t="s">
        <v>175</v>
      </c>
      <c r="E42" s="48">
        <v>30</v>
      </c>
      <c r="G42" s="48">
        <v>30</v>
      </c>
      <c r="J42" s="48"/>
      <c r="K42" s="49"/>
      <c r="M42" s="4"/>
    </row>
    <row r="43" spans="5:13" ht="12.75">
      <c r="E43" s="51">
        <f>SUM(E41:E42)</f>
        <v>4883</v>
      </c>
      <c r="G43" s="51">
        <f>SUM(G41:G42)</f>
        <v>4883</v>
      </c>
      <c r="J43" s="48"/>
      <c r="K43" s="49"/>
      <c r="M43" s="4"/>
    </row>
    <row r="44" spans="1:13" ht="12.75">
      <c r="A44" s="58"/>
      <c r="E44" s="49"/>
      <c r="G44" s="49"/>
      <c r="J44" s="48"/>
      <c r="K44" s="49"/>
      <c r="M44" s="4"/>
    </row>
    <row r="45" spans="1:13" ht="12.75">
      <c r="A45" s="89" t="s">
        <v>144</v>
      </c>
      <c r="E45" s="48"/>
      <c r="G45" s="48"/>
      <c r="J45" s="48"/>
      <c r="K45" s="49"/>
      <c r="M45" s="4"/>
    </row>
    <row r="46" spans="1:18" ht="12.75">
      <c r="A46" s="4" t="s">
        <v>25</v>
      </c>
      <c r="E46" s="48">
        <v>1324</v>
      </c>
      <c r="G46" s="48">
        <v>4988</v>
      </c>
      <c r="J46" s="48">
        <v>0</v>
      </c>
      <c r="K46" s="49">
        <v>16.149</v>
      </c>
      <c r="L46" s="49">
        <v>18.249</v>
      </c>
      <c r="M46" s="4"/>
      <c r="N46" s="83" t="s">
        <v>93</v>
      </c>
      <c r="O46" s="4">
        <v>58</v>
      </c>
      <c r="P46" s="48"/>
      <c r="R46" s="48"/>
    </row>
    <row r="47" spans="1:18" ht="12.75">
      <c r="A47" s="4" t="s">
        <v>26</v>
      </c>
      <c r="E47" s="48">
        <v>807</v>
      </c>
      <c r="G47" s="48">
        <v>925</v>
      </c>
      <c r="J47" s="48">
        <v>185.44429</v>
      </c>
      <c r="K47" s="49">
        <v>227.37013000000002</v>
      </c>
      <c r="L47" s="49">
        <v>355.91489</v>
      </c>
      <c r="M47" s="4"/>
      <c r="N47" s="83" t="s">
        <v>93</v>
      </c>
      <c r="O47" s="4">
        <v>462</v>
      </c>
      <c r="P47" s="48"/>
      <c r="R47" s="48"/>
    </row>
    <row r="48" spans="1:18" ht="12.75">
      <c r="A48" s="4" t="s">
        <v>181</v>
      </c>
      <c r="E48" s="48">
        <v>24</v>
      </c>
      <c r="G48" s="48">
        <v>24</v>
      </c>
      <c r="J48" s="48"/>
      <c r="K48" s="49"/>
      <c r="M48" s="4"/>
      <c r="N48" s="83"/>
      <c r="P48" s="48"/>
      <c r="R48" s="48"/>
    </row>
    <row r="49" spans="1:19" ht="12.75">
      <c r="A49" s="4" t="s">
        <v>191</v>
      </c>
      <c r="E49" s="48">
        <v>9454</v>
      </c>
      <c r="G49" s="48">
        <v>19796</v>
      </c>
      <c r="J49" s="48"/>
      <c r="K49" s="49"/>
      <c r="M49" s="4"/>
      <c r="N49" s="83"/>
      <c r="P49" s="166"/>
      <c r="R49" s="166"/>
      <c r="S49" s="48"/>
    </row>
    <row r="50" spans="1:15" ht="12.75">
      <c r="A50" s="4" t="s">
        <v>105</v>
      </c>
      <c r="E50" s="48">
        <v>90</v>
      </c>
      <c r="G50" s="48">
        <v>1096</v>
      </c>
      <c r="J50" s="48">
        <v>48.756037</v>
      </c>
      <c r="K50" s="49">
        <v>47.536449999999995</v>
      </c>
      <c r="L50" s="49">
        <v>32.117458019577</v>
      </c>
      <c r="M50" s="4"/>
      <c r="N50" s="83" t="s">
        <v>93</v>
      </c>
      <c r="O50" s="4">
        <v>32</v>
      </c>
    </row>
    <row r="51" spans="5:15" ht="12.75">
      <c r="E51" s="24"/>
      <c r="G51" s="24"/>
      <c r="J51" s="24">
        <v>-10.87635</v>
      </c>
      <c r="K51" s="47">
        <v>-9.0355376</v>
      </c>
      <c r="L51" s="47">
        <v>-6.288</v>
      </c>
      <c r="M51" s="4"/>
      <c r="N51" s="93" t="s">
        <v>93</v>
      </c>
      <c r="O51" s="94">
        <v>1</v>
      </c>
    </row>
    <row r="52" spans="5:15" ht="12.75">
      <c r="E52" s="47">
        <f>SUM(E46:E51)</f>
        <v>11699</v>
      </c>
      <c r="G52" s="47">
        <f>SUM(G46:G51)</f>
        <v>26829</v>
      </c>
      <c r="J52" s="47">
        <v>223.32397699999999</v>
      </c>
      <c r="K52" s="47">
        <v>282.0200424</v>
      </c>
      <c r="L52" s="47">
        <v>399.993348019577</v>
      </c>
      <c r="M52" s="4"/>
      <c r="N52" s="93" t="s">
        <v>93</v>
      </c>
      <c r="O52" s="47">
        <v>563</v>
      </c>
    </row>
    <row r="53" spans="5:14" ht="12.75">
      <c r="E53" s="48"/>
      <c r="G53" s="48"/>
      <c r="J53" s="48"/>
      <c r="K53" s="49"/>
      <c r="M53" s="4"/>
      <c r="N53" s="83"/>
    </row>
    <row r="54" spans="1:15" ht="12.75">
      <c r="A54" s="17" t="s">
        <v>146</v>
      </c>
      <c r="E54" s="49">
        <f>E52+E43</f>
        <v>16582</v>
      </c>
      <c r="G54" s="49">
        <f>G52+G43</f>
        <v>31712</v>
      </c>
      <c r="J54" s="49">
        <v>8173.098103</v>
      </c>
      <c r="K54" s="49">
        <v>7887.6953576</v>
      </c>
      <c r="L54" s="49">
        <v>7659.139761980424</v>
      </c>
      <c r="M54" s="4"/>
      <c r="N54" s="83" t="s">
        <v>93</v>
      </c>
      <c r="O54" s="49">
        <v>1962</v>
      </c>
    </row>
    <row r="55" spans="5:15" ht="12.75">
      <c r="E55" s="49"/>
      <c r="G55" s="49"/>
      <c r="J55" s="49"/>
      <c r="K55" s="49"/>
      <c r="M55" s="4"/>
      <c r="N55" s="83"/>
      <c r="O55" s="49"/>
    </row>
    <row r="56" spans="1:15" ht="13.5" thickBot="1">
      <c r="A56" s="17" t="s">
        <v>147</v>
      </c>
      <c r="E56" s="23">
        <f>E54+E38</f>
        <v>62320</v>
      </c>
      <c r="G56" s="23">
        <f>G54+G38</f>
        <v>77446</v>
      </c>
      <c r="J56" s="23">
        <v>10277.781453</v>
      </c>
      <c r="K56" s="23">
        <v>9905.773147599999</v>
      </c>
      <c r="L56" s="23">
        <v>9924.838101980424</v>
      </c>
      <c r="M56" s="4"/>
      <c r="N56" s="100" t="s">
        <v>93</v>
      </c>
      <c r="O56" s="23">
        <v>4228</v>
      </c>
    </row>
    <row r="57" spans="5:13" ht="13.5" thickTop="1">
      <c r="E57" s="48"/>
      <c r="G57" s="48"/>
      <c r="J57" s="48"/>
      <c r="K57" s="49"/>
      <c r="M57" s="4"/>
    </row>
    <row r="58" spans="1:15" ht="12.75">
      <c r="A58" s="4" t="s">
        <v>149</v>
      </c>
      <c r="E58" s="29">
        <v>568753</v>
      </c>
      <c r="G58" s="29">
        <v>568753</v>
      </c>
      <c r="J58" s="48">
        <v>4279.5</v>
      </c>
      <c r="K58" s="49">
        <v>4280</v>
      </c>
      <c r="L58" s="49">
        <v>4280</v>
      </c>
      <c r="M58" s="4"/>
      <c r="N58" s="83" t="s">
        <v>93</v>
      </c>
      <c r="O58" s="4">
        <v>3280</v>
      </c>
    </row>
    <row r="59" spans="11:13" ht="12.75">
      <c r="K59" s="49"/>
      <c r="M59" s="4"/>
    </row>
    <row r="60" spans="1:15" ht="12.75">
      <c r="A60" s="27" t="s">
        <v>215</v>
      </c>
      <c r="B60" s="27"/>
      <c r="J60" s="25">
        <v>20.138520724299067</v>
      </c>
      <c r="K60" s="25">
        <v>19.455732424299065</v>
      </c>
      <c r="L60" s="25">
        <v>18.85970852803738</v>
      </c>
      <c r="M60" s="4"/>
      <c r="N60" s="83" t="s">
        <v>93</v>
      </c>
      <c r="O60" s="25">
        <v>7.3201219512195115</v>
      </c>
    </row>
    <row r="61" spans="1:13" ht="12.75">
      <c r="A61" s="27" t="s">
        <v>170</v>
      </c>
      <c r="E61" s="25">
        <f>+E36/E58</f>
        <v>0.08035825745094971</v>
      </c>
      <c r="G61" s="25">
        <f>+G36/G58</f>
        <v>0.08035122452101351</v>
      </c>
      <c r="K61" s="49"/>
      <c r="M61" s="4"/>
    </row>
    <row r="62" spans="1:13" ht="12.75">
      <c r="A62" s="27"/>
      <c r="K62" s="49"/>
      <c r="M62" s="4"/>
    </row>
    <row r="63" spans="1:13" ht="12.75">
      <c r="A63" s="4" t="s">
        <v>221</v>
      </c>
      <c r="M63" s="4"/>
    </row>
    <row r="64" spans="1:13" ht="12.75">
      <c r="A64" s="4" t="s">
        <v>248</v>
      </c>
      <c r="M64" s="4"/>
    </row>
    <row r="65" ht="12.75">
      <c r="M65" s="4"/>
    </row>
    <row r="66" ht="12.75">
      <c r="M66" s="4"/>
    </row>
    <row r="67" ht="12.75">
      <c r="M67" s="4"/>
    </row>
  </sheetData>
  <sheetProtection/>
  <printOptions/>
  <pageMargins left="0.252777777777778" right="0.25" top="0.42" bottom="0.28" header="0" footer="0.277777777777778"/>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L40"/>
  <sheetViews>
    <sheetView zoomScalePageLayoutView="0" workbookViewId="0" topLeftCell="A7">
      <selection activeCell="E48" sqref="E48"/>
    </sheetView>
  </sheetViews>
  <sheetFormatPr defaultColWidth="11.421875" defaultRowHeight="12.75"/>
  <cols>
    <col min="1" max="1" width="5.421875" style="36" customWidth="1"/>
    <col min="2" max="2" width="11.421875" style="36" customWidth="1"/>
    <col min="3" max="3" width="9.57421875" style="36" customWidth="1"/>
    <col min="4" max="4" width="10.8515625" style="36" customWidth="1"/>
    <col min="5" max="8" width="16.7109375" style="37" customWidth="1"/>
    <col min="9" max="9" width="16.7109375" style="41" customWidth="1"/>
    <col min="10" max="10" width="18.57421875" style="36" customWidth="1"/>
    <col min="11" max="11" width="16.7109375" style="36" customWidth="1"/>
    <col min="12" max="16384" width="11.421875" style="36" customWidth="1"/>
  </cols>
  <sheetData>
    <row r="1" spans="1:9" s="32" customFormat="1" ht="12.75">
      <c r="A1" s="54" t="s">
        <v>233</v>
      </c>
      <c r="B1" s="55"/>
      <c r="C1" s="55"/>
      <c r="D1" s="55"/>
      <c r="E1" s="4"/>
      <c r="F1" s="17"/>
      <c r="G1" s="33"/>
      <c r="H1" s="33"/>
      <c r="I1" s="34"/>
    </row>
    <row r="2" spans="1:9" s="32" customFormat="1" ht="12.75">
      <c r="A2" s="30" t="s">
        <v>162</v>
      </c>
      <c r="B2" s="31"/>
      <c r="E2" s="33"/>
      <c r="F2" s="33"/>
      <c r="G2" s="33"/>
      <c r="H2" s="33"/>
      <c r="I2" s="34"/>
    </row>
    <row r="3" spans="1:9" s="32" customFormat="1" ht="12.75">
      <c r="A3" s="30" t="s">
        <v>307</v>
      </c>
      <c r="B3" s="31"/>
      <c r="E3" s="33"/>
      <c r="F3" s="33"/>
      <c r="G3" s="33"/>
      <c r="H3" s="33"/>
      <c r="I3" s="34"/>
    </row>
    <row r="4" spans="1:9" s="32" customFormat="1" ht="12.75">
      <c r="A4" s="30"/>
      <c r="B4" s="31"/>
      <c r="E4" s="33"/>
      <c r="F4" s="33"/>
      <c r="G4" s="33"/>
      <c r="H4" s="33"/>
      <c r="I4" s="34"/>
    </row>
    <row r="5" spans="1:9" ht="12.75">
      <c r="A5" s="35"/>
      <c r="E5" s="243" t="s">
        <v>222</v>
      </c>
      <c r="F5" s="243"/>
      <c r="G5" s="243"/>
      <c r="H5" s="243"/>
      <c r="I5" s="243"/>
    </row>
    <row r="6" spans="1:9" ht="12.75">
      <c r="A6" s="35"/>
      <c r="E6" s="38"/>
      <c r="F6" s="105" t="s">
        <v>81</v>
      </c>
      <c r="G6" s="105" t="s">
        <v>81</v>
      </c>
      <c r="H6" s="40"/>
      <c r="I6" s="39"/>
    </row>
    <row r="7" spans="1:12" ht="12.75">
      <c r="A7" s="35"/>
      <c r="E7" s="105"/>
      <c r="F7" s="105" t="s">
        <v>82</v>
      </c>
      <c r="G7" s="105" t="s">
        <v>82</v>
      </c>
      <c r="H7" s="105" t="s">
        <v>83</v>
      </c>
      <c r="I7" s="104"/>
      <c r="J7" s="32"/>
      <c r="K7" s="32"/>
      <c r="L7" s="32"/>
    </row>
    <row r="8" spans="1:12" ht="12.75">
      <c r="A8" s="35"/>
      <c r="E8" s="105" t="s">
        <v>84</v>
      </c>
      <c r="F8" s="105" t="s">
        <v>85</v>
      </c>
      <c r="G8" s="105" t="s">
        <v>85</v>
      </c>
      <c r="H8" s="105" t="s">
        <v>85</v>
      </c>
      <c r="I8" s="105" t="s">
        <v>86</v>
      </c>
      <c r="J8" s="106" t="s">
        <v>220</v>
      </c>
      <c r="K8" s="106" t="s">
        <v>163</v>
      </c>
      <c r="L8" s="32"/>
    </row>
    <row r="9" spans="1:12" ht="12.75">
      <c r="A9" s="35"/>
      <c r="E9" s="105" t="s">
        <v>87</v>
      </c>
      <c r="F9" s="105" t="s">
        <v>84</v>
      </c>
      <c r="G9" s="105" t="s">
        <v>125</v>
      </c>
      <c r="H9" s="105" t="s">
        <v>164</v>
      </c>
      <c r="I9" s="104"/>
      <c r="J9" s="106" t="s">
        <v>165</v>
      </c>
      <c r="K9" s="106" t="s">
        <v>166</v>
      </c>
      <c r="L9" s="32"/>
    </row>
    <row r="10" spans="1:12" ht="12.75">
      <c r="A10" s="35"/>
      <c r="E10" s="105"/>
      <c r="F10" s="105" t="s">
        <v>88</v>
      </c>
      <c r="G10" s="105" t="s">
        <v>126</v>
      </c>
      <c r="H10" s="105" t="s">
        <v>167</v>
      </c>
      <c r="I10" s="104"/>
      <c r="J10" s="32"/>
      <c r="K10" s="32"/>
      <c r="L10" s="32"/>
    </row>
    <row r="11" spans="1:12" ht="12.75">
      <c r="A11" s="35"/>
      <c r="E11" s="105" t="s">
        <v>4</v>
      </c>
      <c r="F11" s="105" t="s">
        <v>4</v>
      </c>
      <c r="G11" s="105" t="s">
        <v>4</v>
      </c>
      <c r="H11" s="105" t="s">
        <v>4</v>
      </c>
      <c r="I11" s="105" t="s">
        <v>4</v>
      </c>
      <c r="J11" s="105" t="s">
        <v>4</v>
      </c>
      <c r="K11" s="105" t="s">
        <v>4</v>
      </c>
      <c r="L11" s="32"/>
    </row>
    <row r="13" ht="12.75">
      <c r="A13" s="32" t="s">
        <v>313</v>
      </c>
    </row>
    <row r="15" spans="1:11" ht="12.75">
      <c r="A15" s="36" t="s">
        <v>246</v>
      </c>
      <c r="E15" s="37">
        <v>56875</v>
      </c>
      <c r="F15" s="37">
        <v>2686</v>
      </c>
      <c r="G15" s="37">
        <v>1734</v>
      </c>
      <c r="H15" s="37">
        <v>-15595</v>
      </c>
      <c r="I15" s="41">
        <f>SUM(E15:H15)</f>
        <v>45700</v>
      </c>
      <c r="J15" s="159">
        <v>34</v>
      </c>
      <c r="K15" s="37">
        <f>SUM(I15:J15)</f>
        <v>45734</v>
      </c>
    </row>
    <row r="16" ht="12.75">
      <c r="K16" s="37"/>
    </row>
    <row r="17" spans="1:11" ht="12.75">
      <c r="A17" s="42" t="s">
        <v>210</v>
      </c>
      <c r="E17" s="132">
        <v>0</v>
      </c>
      <c r="F17" s="132">
        <v>0</v>
      </c>
      <c r="G17" s="132">
        <v>0</v>
      </c>
      <c r="H17" s="37">
        <v>4</v>
      </c>
      <c r="I17" s="41">
        <f>SUM(E17:H17)</f>
        <v>4</v>
      </c>
      <c r="J17" s="133">
        <v>0</v>
      </c>
      <c r="K17" s="37">
        <f>SUM(I17:J17)</f>
        <v>4</v>
      </c>
    </row>
    <row r="18" spans="1:11" ht="12.75">
      <c r="A18" s="42"/>
      <c r="E18" s="132"/>
      <c r="F18" s="132"/>
      <c r="G18" s="132"/>
      <c r="J18" s="133"/>
      <c r="K18" s="37"/>
    </row>
    <row r="19" spans="1:11" ht="12.75">
      <c r="A19" s="42" t="s">
        <v>242</v>
      </c>
      <c r="E19" s="132">
        <v>0</v>
      </c>
      <c r="F19" s="132">
        <v>0</v>
      </c>
      <c r="G19" s="132">
        <v>0</v>
      </c>
      <c r="H19" s="132">
        <v>0</v>
      </c>
      <c r="I19" s="41">
        <f>SUM(E19:H19)</f>
        <v>0</v>
      </c>
      <c r="J19" s="133">
        <v>0</v>
      </c>
      <c r="K19" s="37">
        <f>SUM(I19:J19)</f>
        <v>0</v>
      </c>
    </row>
    <row r="20" spans="1:11" ht="12.75">
      <c r="A20" s="42"/>
      <c r="K20" s="37"/>
    </row>
    <row r="21" spans="5:11" ht="12.75">
      <c r="E21" s="43"/>
      <c r="F21" s="43"/>
      <c r="G21" s="43"/>
      <c r="H21" s="43"/>
      <c r="I21" s="43"/>
      <c r="J21" s="44"/>
      <c r="K21" s="44"/>
    </row>
    <row r="22" ht="12.75">
      <c r="I22" s="37"/>
    </row>
    <row r="23" spans="1:11" ht="13.5" thickBot="1">
      <c r="A23" s="36" t="s">
        <v>311</v>
      </c>
      <c r="E23" s="45">
        <f aca="true" t="shared" si="0" ref="E23:K23">SUM(E15:E20)</f>
        <v>56875</v>
      </c>
      <c r="F23" s="45">
        <f t="shared" si="0"/>
        <v>2686</v>
      </c>
      <c r="G23" s="45">
        <f t="shared" si="0"/>
        <v>1734</v>
      </c>
      <c r="H23" s="45">
        <f t="shared" si="0"/>
        <v>-15591</v>
      </c>
      <c r="I23" s="45">
        <f t="shared" si="0"/>
        <v>45704</v>
      </c>
      <c r="J23" s="45">
        <f t="shared" si="0"/>
        <v>34</v>
      </c>
      <c r="K23" s="45">
        <f t="shared" si="0"/>
        <v>45738</v>
      </c>
    </row>
    <row r="24" ht="13.5" thickTop="1"/>
    <row r="27" spans="1:12" s="130" customFormat="1" ht="12.75">
      <c r="A27" s="32" t="s">
        <v>314</v>
      </c>
      <c r="B27" s="36"/>
      <c r="C27" s="36"/>
      <c r="D27" s="36"/>
      <c r="E27" s="37"/>
      <c r="F27" s="37"/>
      <c r="G27" s="37"/>
      <c r="H27" s="37"/>
      <c r="I27" s="41"/>
      <c r="J27" s="36"/>
      <c r="K27" s="36"/>
      <c r="L27" s="36"/>
    </row>
    <row r="28" spans="1:12" s="130" customFormat="1" ht="12.75">
      <c r="A28" s="42"/>
      <c r="B28" s="36"/>
      <c r="C28" s="36"/>
      <c r="D28" s="36"/>
      <c r="E28" s="37"/>
      <c r="F28" s="37"/>
      <c r="G28" s="37"/>
      <c r="H28" s="37"/>
      <c r="I28" s="41"/>
      <c r="J28" s="36"/>
      <c r="K28" s="36"/>
      <c r="L28" s="36"/>
    </row>
    <row r="29" spans="1:12" s="130" customFormat="1" ht="12.75">
      <c r="A29" s="42" t="s">
        <v>247</v>
      </c>
      <c r="B29" s="36"/>
      <c r="C29" s="36"/>
      <c r="D29" s="36"/>
      <c r="E29" s="37">
        <v>56875</v>
      </c>
      <c r="F29" s="37">
        <v>2686</v>
      </c>
      <c r="G29" s="37">
        <v>1750</v>
      </c>
      <c r="H29" s="37">
        <v>-11196</v>
      </c>
      <c r="I29" s="37">
        <f>SUM(E29:H29)</f>
        <v>50115</v>
      </c>
      <c r="J29" s="36">
        <v>36</v>
      </c>
      <c r="K29" s="37">
        <f>SUM(I29:J29)</f>
        <v>50151</v>
      </c>
      <c r="L29" s="36"/>
    </row>
    <row r="30" spans="1:12" s="130" customFormat="1" ht="12.75">
      <c r="A30" s="42"/>
      <c r="B30" s="36"/>
      <c r="C30" s="36"/>
      <c r="D30" s="36"/>
      <c r="E30" s="37"/>
      <c r="F30" s="37"/>
      <c r="G30" s="37"/>
      <c r="H30" s="37"/>
      <c r="I30" s="37"/>
      <c r="J30" s="36"/>
      <c r="K30" s="36"/>
      <c r="L30" s="36"/>
    </row>
    <row r="31" spans="1:12" s="130" customFormat="1" ht="12.75">
      <c r="A31" s="42" t="s">
        <v>189</v>
      </c>
      <c r="B31" s="36"/>
      <c r="C31" s="36"/>
      <c r="D31" s="36"/>
      <c r="E31" s="132">
        <v>0</v>
      </c>
      <c r="F31" s="132">
        <v>0</v>
      </c>
      <c r="G31" s="132">
        <v>0</v>
      </c>
      <c r="H31" s="37">
        <v>2305</v>
      </c>
      <c r="I31" s="37">
        <f>SUM(E31:H31)</f>
        <v>2305</v>
      </c>
      <c r="J31" s="132">
        <v>0</v>
      </c>
      <c r="K31" s="37">
        <f>SUM(I31:J31)</f>
        <v>2305</v>
      </c>
      <c r="L31" s="36"/>
    </row>
    <row r="32" spans="1:12" s="130" customFormat="1" ht="12.75">
      <c r="A32" s="42"/>
      <c r="B32" s="36"/>
      <c r="C32" s="36"/>
      <c r="D32" s="36"/>
      <c r="E32" s="132"/>
      <c r="F32" s="132"/>
      <c r="G32" s="132"/>
      <c r="H32" s="37"/>
      <c r="I32" s="37"/>
      <c r="J32" s="134"/>
      <c r="K32" s="37"/>
      <c r="L32" s="36"/>
    </row>
    <row r="33" spans="1:12" s="130" customFormat="1" ht="12.75">
      <c r="A33" s="151"/>
      <c r="B33" s="152"/>
      <c r="C33" s="36"/>
      <c r="D33" s="36"/>
      <c r="E33" s="132"/>
      <c r="F33" s="37"/>
      <c r="G33" s="37" t="s">
        <v>197</v>
      </c>
      <c r="H33" s="132"/>
      <c r="I33" s="37"/>
      <c r="J33" s="132"/>
      <c r="K33" s="132"/>
      <c r="L33" s="36"/>
    </row>
    <row r="34" spans="1:12" s="130" customFormat="1" ht="12.75">
      <c r="A34" s="36"/>
      <c r="B34" s="36"/>
      <c r="C34" s="36"/>
      <c r="D34" s="36"/>
      <c r="E34" s="43"/>
      <c r="F34" s="43"/>
      <c r="G34" s="43"/>
      <c r="H34" s="43"/>
      <c r="I34" s="135"/>
      <c r="J34" s="44"/>
      <c r="K34" s="44"/>
      <c r="L34" s="36"/>
    </row>
    <row r="35" spans="5:12" s="130" customFormat="1" ht="12.75">
      <c r="E35" s="37"/>
      <c r="F35" s="37"/>
      <c r="G35" s="37"/>
      <c r="H35" s="37"/>
      <c r="I35" s="41"/>
      <c r="J35" s="36"/>
      <c r="K35" s="36"/>
      <c r="L35" s="36"/>
    </row>
    <row r="36" spans="1:12" s="130" customFormat="1" ht="13.5" thickBot="1">
      <c r="A36" s="36" t="s">
        <v>312</v>
      </c>
      <c r="B36" s="36"/>
      <c r="C36" s="36"/>
      <c r="E36" s="45">
        <f>SUM(E29:E35)</f>
        <v>56875</v>
      </c>
      <c r="F36" s="45">
        <f aca="true" t="shared" si="1" ref="F36:K36">SUM(F29:F35)</f>
        <v>2686</v>
      </c>
      <c r="G36" s="45">
        <f t="shared" si="1"/>
        <v>1750</v>
      </c>
      <c r="H36" s="45">
        <f t="shared" si="1"/>
        <v>-8891</v>
      </c>
      <c r="I36" s="45">
        <f t="shared" si="1"/>
        <v>52420</v>
      </c>
      <c r="J36" s="45">
        <f t="shared" si="1"/>
        <v>36</v>
      </c>
      <c r="K36" s="45">
        <f t="shared" si="1"/>
        <v>52456</v>
      </c>
      <c r="L36" s="36"/>
    </row>
    <row r="37" spans="5:12" s="130" customFormat="1" ht="13.5" thickTop="1">
      <c r="E37" s="37"/>
      <c r="F37" s="37"/>
      <c r="G37" s="37"/>
      <c r="H37" s="37"/>
      <c r="I37" s="41"/>
      <c r="J37" s="36"/>
      <c r="K37" s="36"/>
      <c r="L37" s="36"/>
    </row>
    <row r="39" ht="12.75">
      <c r="A39" s="36" t="s">
        <v>168</v>
      </c>
    </row>
    <row r="40" ht="12.75">
      <c r="A40" s="36" t="s">
        <v>248</v>
      </c>
    </row>
  </sheetData>
  <sheetProtection/>
  <mergeCells count="1">
    <mergeCell ref="E5:I5"/>
  </mergeCells>
  <printOptions/>
  <pageMargins left="0.5" right="0.579861111" top="0.17" bottom="0.25" header="0" footer="0.25"/>
  <pageSetup blackAndWhite="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58"/>
  <sheetViews>
    <sheetView zoomScalePageLayoutView="0" workbookViewId="0" topLeftCell="A1">
      <selection activeCell="J15" sqref="J15"/>
    </sheetView>
  </sheetViews>
  <sheetFormatPr defaultColWidth="11.421875" defaultRowHeight="12.75"/>
  <cols>
    <col min="1" max="1" width="5.421875" style="36" customWidth="1"/>
    <col min="2" max="2" width="11.421875" style="36" customWidth="1"/>
    <col min="3" max="3" width="22.7109375" style="36" customWidth="1"/>
    <col min="4" max="4" width="25.8515625" style="36" customWidth="1"/>
    <col min="5" max="5" width="17.57421875" style="36" customWidth="1"/>
    <col min="6" max="7" width="4.57421875" style="36" customWidth="1"/>
    <col min="8" max="8" width="17.57421875" style="36" bestFit="1" customWidth="1"/>
    <col min="9" max="9" width="5.7109375" style="36" customWidth="1"/>
    <col min="10" max="16384" width="11.421875" style="36" customWidth="1"/>
  </cols>
  <sheetData>
    <row r="1" spans="1:8" s="32" customFormat="1" ht="12.75">
      <c r="A1" s="54" t="s">
        <v>233</v>
      </c>
      <c r="B1" s="55"/>
      <c r="C1" s="55"/>
      <c r="D1" s="55"/>
      <c r="E1" s="4"/>
      <c r="F1" s="17"/>
      <c r="H1" s="36"/>
    </row>
    <row r="2" spans="1:8" s="32" customFormat="1" ht="12.75">
      <c r="A2" s="30" t="s">
        <v>223</v>
      </c>
      <c r="B2" s="31"/>
      <c r="E2" s="36"/>
      <c r="H2" s="36"/>
    </row>
    <row r="3" spans="1:8" s="32" customFormat="1" ht="12.75">
      <c r="A3" s="30" t="s">
        <v>307</v>
      </c>
      <c r="B3" s="31"/>
      <c r="E3" s="36"/>
      <c r="H3" s="36"/>
    </row>
    <row r="4" ht="12.75">
      <c r="A4" s="35"/>
    </row>
    <row r="5" spans="1:9" ht="12.75">
      <c r="A5" s="35"/>
      <c r="E5" s="236" t="s">
        <v>32</v>
      </c>
      <c r="F5" s="32"/>
      <c r="G5" s="32"/>
      <c r="H5" s="236" t="s">
        <v>114</v>
      </c>
      <c r="I5" s="32"/>
    </row>
    <row r="6" spans="1:9" ht="12.75">
      <c r="A6" s="35"/>
      <c r="E6" s="236" t="s">
        <v>33</v>
      </c>
      <c r="F6" s="32"/>
      <c r="G6" s="32"/>
      <c r="H6" s="236" t="s">
        <v>33</v>
      </c>
      <c r="I6" s="32"/>
    </row>
    <row r="7" spans="1:9" ht="12.75">
      <c r="A7" s="35"/>
      <c r="E7" s="237" t="s">
        <v>308</v>
      </c>
      <c r="F7" s="32"/>
      <c r="G7" s="32"/>
      <c r="H7" s="237" t="s">
        <v>309</v>
      </c>
      <c r="I7" s="32"/>
    </row>
    <row r="8" spans="1:9" ht="12.75">
      <c r="A8" s="35"/>
      <c r="E8" s="104" t="s">
        <v>4</v>
      </c>
      <c r="F8" s="32"/>
      <c r="G8" s="32"/>
      <c r="H8" s="104" t="s">
        <v>4</v>
      </c>
      <c r="I8" s="32"/>
    </row>
    <row r="9" spans="1:3" ht="12.75">
      <c r="A9" s="109" t="s">
        <v>5</v>
      </c>
      <c r="B9" s="32"/>
      <c r="C9" s="32"/>
    </row>
    <row r="10" spans="1:8" ht="12.75">
      <c r="A10" s="36" t="s">
        <v>185</v>
      </c>
      <c r="E10" s="37">
        <v>41</v>
      </c>
      <c r="H10" s="37">
        <v>2368</v>
      </c>
    </row>
    <row r="11" spans="1:8" ht="12.75">
      <c r="A11" s="42" t="s">
        <v>6</v>
      </c>
      <c r="E11" s="37"/>
      <c r="H11" s="37"/>
    </row>
    <row r="12" spans="1:9" ht="12.75">
      <c r="A12" s="42"/>
      <c r="B12" s="36" t="s">
        <v>158</v>
      </c>
      <c r="E12" s="37">
        <v>213</v>
      </c>
      <c r="H12" s="37">
        <v>126</v>
      </c>
      <c r="I12" s="37"/>
    </row>
    <row r="13" spans="1:9" ht="12.75">
      <c r="A13" s="42"/>
      <c r="B13" s="36" t="s">
        <v>7</v>
      </c>
      <c r="E13" s="37">
        <v>225</v>
      </c>
      <c r="H13" s="37">
        <v>1406</v>
      </c>
      <c r="I13" s="37"/>
    </row>
    <row r="14" spans="1:9" ht="12.75">
      <c r="A14" s="42"/>
      <c r="B14" s="36" t="s">
        <v>8</v>
      </c>
      <c r="E14" s="110">
        <v>0</v>
      </c>
      <c r="H14" s="37">
        <v>15</v>
      </c>
      <c r="I14" s="37"/>
    </row>
    <row r="15" spans="1:9" ht="12.75">
      <c r="A15" s="42"/>
      <c r="B15" s="36" t="s">
        <v>328</v>
      </c>
      <c r="E15" s="37">
        <v>1125</v>
      </c>
      <c r="H15" s="110">
        <v>0</v>
      </c>
      <c r="I15" s="37"/>
    </row>
    <row r="16" spans="1:9" ht="12.75">
      <c r="A16" s="42"/>
      <c r="B16" s="36" t="s">
        <v>232</v>
      </c>
      <c r="E16" s="160">
        <v>983</v>
      </c>
      <c r="H16" s="160">
        <v>496</v>
      </c>
      <c r="I16" s="37"/>
    </row>
    <row r="17" spans="1:9" ht="12.75">
      <c r="A17" s="42"/>
      <c r="B17" s="36" t="s">
        <v>230</v>
      </c>
      <c r="E17" s="43">
        <v>-104</v>
      </c>
      <c r="H17" s="201">
        <v>-201</v>
      </c>
      <c r="I17" s="37"/>
    </row>
    <row r="18" spans="1:8" ht="12.75">
      <c r="A18" s="30" t="s">
        <v>9</v>
      </c>
      <c r="B18" s="32"/>
      <c r="C18" s="32"/>
      <c r="E18" s="37">
        <f>SUM(E10:E17)</f>
        <v>2483</v>
      </c>
      <c r="H18" s="37">
        <f>SUM(H10:H17)</f>
        <v>4210</v>
      </c>
    </row>
    <row r="19" spans="1:8" ht="12.75">
      <c r="A19" s="30"/>
      <c r="B19" s="32"/>
      <c r="C19" s="32"/>
      <c r="E19" s="37"/>
      <c r="H19" s="37"/>
    </row>
    <row r="20" spans="2:8" ht="12.75">
      <c r="B20" s="35"/>
      <c r="E20" s="37"/>
      <c r="H20" s="37"/>
    </row>
    <row r="21" spans="1:8" ht="12.75">
      <c r="A21" s="42"/>
      <c r="B21" s="36" t="s">
        <v>208</v>
      </c>
      <c r="E21" s="37">
        <v>9533</v>
      </c>
      <c r="H21" s="37">
        <v>16153</v>
      </c>
    </row>
    <row r="22" spans="1:8" ht="12.75">
      <c r="A22" s="42"/>
      <c r="B22" s="36" t="s">
        <v>10</v>
      </c>
      <c r="E22" s="43">
        <v>-3782</v>
      </c>
      <c r="H22" s="43">
        <v>-9200</v>
      </c>
    </row>
    <row r="23" spans="1:8" ht="12.75">
      <c r="A23" s="30" t="s">
        <v>159</v>
      </c>
      <c r="B23" s="32"/>
      <c r="C23" s="32"/>
      <c r="E23" s="37">
        <f>SUM(E18:E22)</f>
        <v>8234</v>
      </c>
      <c r="H23" s="37">
        <f>SUM(H18:H22)</f>
        <v>11163</v>
      </c>
    </row>
    <row r="24" spans="1:8" s="115" customFormat="1" ht="12.75">
      <c r="A24" s="117"/>
      <c r="B24" s="115" t="s">
        <v>186</v>
      </c>
      <c r="E24" s="167">
        <v>-1043</v>
      </c>
      <c r="F24" s="118"/>
      <c r="G24" s="118"/>
      <c r="H24" s="202">
        <v>-54</v>
      </c>
    </row>
    <row r="25" spans="1:8" s="115" customFormat="1" ht="12.75">
      <c r="A25" s="117"/>
      <c r="B25" s="36" t="s">
        <v>133</v>
      </c>
      <c r="C25" s="36"/>
      <c r="D25" s="36"/>
      <c r="E25" s="160">
        <v>-983</v>
      </c>
      <c r="F25" s="118"/>
      <c r="G25" s="118"/>
      <c r="H25" s="160">
        <v>-496</v>
      </c>
    </row>
    <row r="26" spans="1:8" ht="12.75">
      <c r="A26" s="42"/>
      <c r="B26" s="36" t="s">
        <v>231</v>
      </c>
      <c r="E26" s="43">
        <v>104</v>
      </c>
      <c r="H26" s="201">
        <v>201</v>
      </c>
    </row>
    <row r="27" spans="1:8" ht="12.75">
      <c r="A27" s="30" t="s">
        <v>160</v>
      </c>
      <c r="B27" s="32"/>
      <c r="C27" s="32"/>
      <c r="E27" s="37">
        <f>SUM(E23:E26)</f>
        <v>6312</v>
      </c>
      <c r="H27" s="37">
        <f>SUM(H23:H26)</f>
        <v>10814</v>
      </c>
    </row>
    <row r="28" spans="5:8" ht="12.75" hidden="1">
      <c r="E28" s="37"/>
      <c r="H28" s="37"/>
    </row>
    <row r="29" spans="5:8" ht="12.75">
      <c r="E29" s="37"/>
      <c r="H29" s="37"/>
    </row>
    <row r="30" spans="1:8" ht="12.75">
      <c r="A30" s="42"/>
      <c r="E30" s="37"/>
      <c r="H30" s="37"/>
    </row>
    <row r="31" spans="1:8" ht="12.75">
      <c r="A31" s="32" t="s">
        <v>11</v>
      </c>
      <c r="B31" s="32"/>
      <c r="C31" s="32"/>
      <c r="E31" s="37"/>
      <c r="H31" s="37"/>
    </row>
    <row r="32" spans="1:8" ht="12.75">
      <c r="A32" s="32"/>
      <c r="B32" s="36" t="s">
        <v>315</v>
      </c>
      <c r="E32" s="110">
        <v>0</v>
      </c>
      <c r="H32" s="37">
        <v>-1538</v>
      </c>
    </row>
    <row r="33" spans="2:8" s="115" customFormat="1" ht="12.75">
      <c r="B33" s="115" t="s">
        <v>117</v>
      </c>
      <c r="E33" s="43">
        <v>-512</v>
      </c>
      <c r="F33" s="36"/>
      <c r="G33" s="36"/>
      <c r="H33" s="203">
        <v>-66</v>
      </c>
    </row>
    <row r="34" spans="1:8" ht="12.75">
      <c r="A34" s="32" t="s">
        <v>108</v>
      </c>
      <c r="B34" s="32"/>
      <c r="C34" s="32"/>
      <c r="E34" s="37">
        <f>SUM(E32:E33)</f>
        <v>-512</v>
      </c>
      <c r="H34" s="37">
        <f>SUM(H32:H33)</f>
        <v>-1604</v>
      </c>
    </row>
    <row r="35" spans="1:8" ht="12.75">
      <c r="A35" s="32"/>
      <c r="B35" s="32"/>
      <c r="C35" s="32"/>
      <c r="E35" s="37"/>
      <c r="H35" s="37"/>
    </row>
    <row r="36" spans="5:8" ht="12.75">
      <c r="E36" s="37"/>
      <c r="H36" s="37"/>
    </row>
    <row r="37" spans="1:8" ht="12.75">
      <c r="A37" s="32" t="s">
        <v>12</v>
      </c>
      <c r="B37" s="32"/>
      <c r="C37" s="32"/>
      <c r="E37" s="37"/>
      <c r="H37" s="37"/>
    </row>
    <row r="38" spans="2:8" ht="12.75">
      <c r="B38" s="36" t="s">
        <v>188</v>
      </c>
      <c r="E38" s="37">
        <v>-10370</v>
      </c>
      <c r="H38" s="202">
        <v>-10391</v>
      </c>
    </row>
    <row r="39" spans="2:8" ht="12.75">
      <c r="B39" s="36" t="s">
        <v>209</v>
      </c>
      <c r="E39" s="43">
        <v>3136</v>
      </c>
      <c r="H39" s="203">
        <v>-58</v>
      </c>
    </row>
    <row r="40" spans="1:8" ht="12.75">
      <c r="A40" s="32" t="s">
        <v>161</v>
      </c>
      <c r="B40" s="32"/>
      <c r="C40" s="32"/>
      <c r="E40" s="37">
        <f>SUM(E38:E39)</f>
        <v>-7234</v>
      </c>
      <c r="H40" s="37">
        <f>SUM(H38:H39)</f>
        <v>-10449</v>
      </c>
    </row>
    <row r="41" spans="1:8" ht="12.75">
      <c r="A41" s="32"/>
      <c r="B41" s="32"/>
      <c r="C41" s="32"/>
      <c r="E41" s="37"/>
      <c r="H41" s="37"/>
    </row>
    <row r="42" spans="5:8" ht="12.75">
      <c r="E42" s="37"/>
      <c r="H42" s="37"/>
    </row>
    <row r="43" spans="1:8" ht="12.75">
      <c r="A43" s="32" t="s">
        <v>13</v>
      </c>
      <c r="B43" s="32"/>
      <c r="C43" s="32"/>
      <c r="D43" s="32"/>
      <c r="E43" s="37">
        <f>+E40+E34+E27</f>
        <v>-1434</v>
      </c>
      <c r="H43" s="37">
        <f>+H40+H34+H27</f>
        <v>-1239</v>
      </c>
    </row>
    <row r="44" spans="1:8" ht="12.75">
      <c r="A44" s="32" t="s">
        <v>176</v>
      </c>
      <c r="B44" s="32"/>
      <c r="C44" s="32"/>
      <c r="D44" s="32"/>
      <c r="E44" s="113">
        <v>0</v>
      </c>
      <c r="H44" s="113">
        <v>0</v>
      </c>
    </row>
    <row r="45" spans="1:9" ht="12.75">
      <c r="A45" s="32" t="s">
        <v>106</v>
      </c>
      <c r="B45" s="32"/>
      <c r="C45" s="32"/>
      <c r="D45" s="32"/>
      <c r="E45" s="43">
        <v>1529</v>
      </c>
      <c r="H45" s="43">
        <v>2486</v>
      </c>
      <c r="I45" s="37"/>
    </row>
    <row r="46" spans="1:10" s="115" customFormat="1" ht="12.75">
      <c r="A46" s="114" t="s">
        <v>107</v>
      </c>
      <c r="B46" s="114"/>
      <c r="C46" s="114"/>
      <c r="D46" s="114"/>
      <c r="E46" s="124">
        <f>SUM(E43:E45)</f>
        <v>95</v>
      </c>
      <c r="F46" s="36"/>
      <c r="G46" s="36"/>
      <c r="H46" s="124">
        <f>SUM(H43:H45)</f>
        <v>1247</v>
      </c>
      <c r="J46" s="116"/>
    </row>
    <row r="47" spans="5:8" ht="12.75">
      <c r="E47" s="37"/>
      <c r="H47" s="204"/>
    </row>
    <row r="48" spans="1:8" ht="12.75">
      <c r="A48" s="36" t="s">
        <v>193</v>
      </c>
      <c r="E48" s="37"/>
      <c r="H48" s="204"/>
    </row>
    <row r="49" spans="1:8" ht="12.75">
      <c r="A49" s="36" t="s">
        <v>24</v>
      </c>
      <c r="E49" s="37">
        <v>235</v>
      </c>
      <c r="H49" s="37">
        <v>1723</v>
      </c>
    </row>
    <row r="50" spans="1:8" ht="12.75">
      <c r="A50" s="36" t="s">
        <v>195</v>
      </c>
      <c r="E50" s="37">
        <v>-140</v>
      </c>
      <c r="H50" s="37">
        <v>-476</v>
      </c>
    </row>
    <row r="51" spans="5:8" ht="13.5" thickBot="1">
      <c r="E51" s="131">
        <f>SUM(E49:E50)</f>
        <v>95</v>
      </c>
      <c r="H51" s="131">
        <f>SUM(H49:H50)</f>
        <v>1247</v>
      </c>
    </row>
    <row r="52" spans="5:8" ht="13.5" thickTop="1">
      <c r="E52" s="37"/>
      <c r="H52" s="204"/>
    </row>
    <row r="53" spans="1:5" ht="12.75">
      <c r="A53" s="36" t="s">
        <v>224</v>
      </c>
      <c r="E53" s="37"/>
    </row>
    <row r="54" spans="1:8" ht="12.75">
      <c r="A54" s="36" t="s">
        <v>248</v>
      </c>
      <c r="E54" s="37"/>
      <c r="H54" s="205"/>
    </row>
    <row r="55" spans="5:8" ht="12.75">
      <c r="E55" s="37"/>
      <c r="H55" s="41"/>
    </row>
    <row r="56" spans="5:8" ht="12.75">
      <c r="E56" s="37"/>
      <c r="H56" s="37"/>
    </row>
    <row r="57" spans="5:8" s="32" customFormat="1" ht="12.75">
      <c r="E57" s="37"/>
      <c r="H57" s="36"/>
    </row>
    <row r="58" ht="12.75">
      <c r="E58" s="37"/>
    </row>
  </sheetData>
  <sheetProtection/>
  <printOptions/>
  <pageMargins left="0.25" right="0.07986111111111112" top="0.52" bottom="0.25" header="1.112624460025782E-308" footer="0.25"/>
  <pageSetup blackAndWhite="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N265"/>
  <sheetViews>
    <sheetView zoomScaleSheetLayoutView="100" zoomScalePageLayoutView="0" workbookViewId="0" topLeftCell="A121">
      <selection activeCell="B135" sqref="B135"/>
    </sheetView>
  </sheetViews>
  <sheetFormatPr defaultColWidth="9.140625" defaultRowHeight="12.75"/>
  <cols>
    <col min="1" max="1" width="4.421875" style="5" customWidth="1"/>
    <col min="2" max="2" width="4.00390625" style="5" customWidth="1"/>
    <col min="3" max="3" width="3.8515625" style="5" customWidth="1"/>
    <col min="4" max="4" width="12.8515625" style="5" customWidth="1"/>
    <col min="5" max="5" width="10.421875" style="5" customWidth="1"/>
    <col min="6" max="6" width="5.28125" style="5" customWidth="1"/>
    <col min="7" max="7" width="13.140625" style="173" customWidth="1"/>
    <col min="8" max="8" width="5.421875" style="5" customWidth="1"/>
    <col min="9" max="9" width="11.57421875" style="173" customWidth="1"/>
    <col min="10" max="10" width="5.421875" style="5" customWidth="1"/>
    <col min="11" max="11" width="11.57421875" style="173" customWidth="1"/>
    <col min="12" max="12" width="6.8515625" style="5" customWidth="1"/>
    <col min="13" max="13" width="19.28125" style="173" customWidth="1"/>
    <col min="14" max="14" width="9.7109375" style="5" customWidth="1"/>
    <col min="15" max="16384" width="9.140625" style="5" customWidth="1"/>
  </cols>
  <sheetData>
    <row r="1" spans="1:13" s="2" customFormat="1" ht="12.75">
      <c r="A1" s="256" t="s">
        <v>234</v>
      </c>
      <c r="B1" s="256"/>
      <c r="C1" s="256"/>
      <c r="D1" s="256"/>
      <c r="E1" s="256"/>
      <c r="F1" s="256"/>
      <c r="G1" s="256"/>
      <c r="H1" s="256"/>
      <c r="I1" s="256"/>
      <c r="J1" s="256"/>
      <c r="K1" s="256"/>
      <c r="L1" s="256"/>
      <c r="M1" s="256"/>
    </row>
    <row r="2" spans="1:13" s="2" customFormat="1" ht="12.75">
      <c r="A2" s="257" t="s">
        <v>39</v>
      </c>
      <c r="B2" s="257"/>
      <c r="C2" s="257"/>
      <c r="D2" s="257"/>
      <c r="E2" s="257"/>
      <c r="F2" s="257"/>
      <c r="G2" s="257"/>
      <c r="H2" s="257"/>
      <c r="I2" s="257"/>
      <c r="J2" s="257"/>
      <c r="K2" s="257"/>
      <c r="L2" s="257"/>
      <c r="M2" s="257"/>
    </row>
    <row r="3" spans="1:13" ht="12.75">
      <c r="A3" s="4"/>
      <c r="B3" s="4"/>
      <c r="C3" s="4"/>
      <c r="D3" s="4"/>
      <c r="E3" s="4"/>
      <c r="F3" s="4"/>
      <c r="G3" s="169"/>
      <c r="H3" s="4"/>
      <c r="I3" s="169"/>
      <c r="J3" s="4"/>
      <c r="K3" s="169"/>
      <c r="L3" s="4"/>
      <c r="M3" s="170"/>
    </row>
    <row r="4" spans="1:13" s="7" customFormat="1" ht="12.75">
      <c r="A4" s="258" t="s">
        <v>316</v>
      </c>
      <c r="B4" s="258"/>
      <c r="C4" s="258"/>
      <c r="D4" s="258"/>
      <c r="E4" s="258"/>
      <c r="F4" s="258"/>
      <c r="G4" s="258"/>
      <c r="H4" s="258"/>
      <c r="I4" s="258"/>
      <c r="J4" s="258"/>
      <c r="K4" s="258"/>
      <c r="L4" s="258"/>
      <c r="M4" s="258"/>
    </row>
    <row r="5" spans="1:13" s="7" customFormat="1" ht="12.75">
      <c r="A5" s="6"/>
      <c r="B5" s="6"/>
      <c r="C5" s="6"/>
      <c r="D5" s="6"/>
      <c r="E5" s="6"/>
      <c r="F5" s="6"/>
      <c r="G5" s="174"/>
      <c r="H5" s="6"/>
      <c r="I5" s="174"/>
      <c r="J5" s="6"/>
      <c r="K5" s="174"/>
      <c r="L5" s="6"/>
      <c r="M5" s="174"/>
    </row>
    <row r="6" spans="1:13" s="7" customFormat="1" ht="12.75">
      <c r="A6" s="258" t="s">
        <v>111</v>
      </c>
      <c r="B6" s="258"/>
      <c r="C6" s="258"/>
      <c r="D6" s="258"/>
      <c r="E6" s="258"/>
      <c r="F6" s="258"/>
      <c r="G6" s="258"/>
      <c r="H6" s="258"/>
      <c r="I6" s="258"/>
      <c r="J6" s="258"/>
      <c r="K6" s="258"/>
      <c r="L6" s="258"/>
      <c r="M6" s="258"/>
    </row>
    <row r="7" spans="1:13" s="7" customFormat="1" ht="12.75">
      <c r="A7" s="8"/>
      <c r="B7" s="8"/>
      <c r="C7" s="8"/>
      <c r="D7" s="8"/>
      <c r="E7" s="8"/>
      <c r="F7" s="8"/>
      <c r="G7" s="179"/>
      <c r="H7" s="8"/>
      <c r="I7" s="179"/>
      <c r="J7" s="8"/>
      <c r="K7" s="179"/>
      <c r="L7" s="8"/>
      <c r="M7" s="179"/>
    </row>
    <row r="8" spans="1:13" ht="12.75" customHeight="1">
      <c r="A8" s="1" t="s">
        <v>40</v>
      </c>
      <c r="B8" s="270" t="s">
        <v>41</v>
      </c>
      <c r="C8" s="270"/>
      <c r="D8" s="270"/>
      <c r="E8" s="270"/>
      <c r="F8" s="270"/>
      <c r="G8" s="270"/>
      <c r="H8" s="270"/>
      <c r="I8" s="271"/>
      <c r="J8" s="271"/>
      <c r="K8" s="271"/>
      <c r="L8" s="271"/>
      <c r="M8" s="271"/>
    </row>
    <row r="9" spans="1:13" ht="12.75" customHeight="1">
      <c r="A9" s="111"/>
      <c r="B9" s="272" t="s">
        <v>326</v>
      </c>
      <c r="C9" s="272"/>
      <c r="D9" s="272"/>
      <c r="E9" s="272"/>
      <c r="F9" s="272"/>
      <c r="G9" s="272"/>
      <c r="H9" s="272"/>
      <c r="I9" s="272"/>
      <c r="J9" s="272"/>
      <c r="K9" s="272"/>
      <c r="L9" s="272"/>
      <c r="M9" s="188"/>
    </row>
    <row r="10" spans="1:13" ht="12.75">
      <c r="A10" s="111"/>
      <c r="B10" s="272"/>
      <c r="C10" s="272"/>
      <c r="D10" s="272"/>
      <c r="E10" s="272"/>
      <c r="F10" s="272"/>
      <c r="G10" s="272"/>
      <c r="H10" s="272"/>
      <c r="I10" s="272"/>
      <c r="J10" s="272"/>
      <c r="K10" s="272"/>
      <c r="L10" s="272"/>
      <c r="M10" s="188"/>
    </row>
    <row r="11" spans="1:13" ht="12.75">
      <c r="A11" s="111"/>
      <c r="B11" s="272"/>
      <c r="C11" s="272"/>
      <c r="D11" s="272"/>
      <c r="E11" s="272"/>
      <c r="F11" s="272"/>
      <c r="G11" s="272"/>
      <c r="H11" s="272"/>
      <c r="I11" s="272"/>
      <c r="J11" s="272"/>
      <c r="K11" s="272"/>
      <c r="L11" s="272"/>
      <c r="M11" s="188"/>
    </row>
    <row r="12" spans="1:13" ht="12.75" customHeight="1">
      <c r="A12" s="111"/>
      <c r="B12" s="259" t="s">
        <v>249</v>
      </c>
      <c r="C12" s="273"/>
      <c r="D12" s="273"/>
      <c r="E12" s="273"/>
      <c r="F12" s="273"/>
      <c r="G12" s="273"/>
      <c r="H12" s="273"/>
      <c r="I12" s="273"/>
      <c r="J12" s="273"/>
      <c r="K12" s="273"/>
      <c r="L12" s="273"/>
      <c r="M12" s="188"/>
    </row>
    <row r="13" spans="1:13" ht="12.75">
      <c r="A13" s="111"/>
      <c r="B13" s="273"/>
      <c r="C13" s="273"/>
      <c r="D13" s="273"/>
      <c r="E13" s="273"/>
      <c r="F13" s="273"/>
      <c r="G13" s="273"/>
      <c r="H13" s="273"/>
      <c r="I13" s="273"/>
      <c r="J13" s="273"/>
      <c r="K13" s="273"/>
      <c r="L13" s="273"/>
      <c r="M13" s="188"/>
    </row>
    <row r="14" spans="1:13" ht="12.75">
      <c r="A14" s="111"/>
      <c r="B14" s="273"/>
      <c r="C14" s="273"/>
      <c r="D14" s="273"/>
      <c r="E14" s="273"/>
      <c r="F14" s="273"/>
      <c r="G14" s="273"/>
      <c r="H14" s="273"/>
      <c r="I14" s="273"/>
      <c r="J14" s="273"/>
      <c r="K14" s="273"/>
      <c r="L14" s="273"/>
      <c r="M14" s="188"/>
    </row>
    <row r="15" spans="1:13" ht="12.75">
      <c r="A15" s="111"/>
      <c r="B15" s="273"/>
      <c r="C15" s="273"/>
      <c r="D15" s="273"/>
      <c r="E15" s="273"/>
      <c r="F15" s="273"/>
      <c r="G15" s="273"/>
      <c r="H15" s="273"/>
      <c r="I15" s="273"/>
      <c r="J15" s="273"/>
      <c r="K15" s="273"/>
      <c r="L15" s="273"/>
      <c r="M15" s="188"/>
    </row>
    <row r="16" spans="1:13" ht="12.75" customHeight="1">
      <c r="A16" s="111"/>
      <c r="B16" s="259" t="s">
        <v>317</v>
      </c>
      <c r="C16" s="259"/>
      <c r="D16" s="259"/>
      <c r="E16" s="259"/>
      <c r="F16" s="259"/>
      <c r="G16" s="259"/>
      <c r="H16" s="259"/>
      <c r="I16" s="259"/>
      <c r="J16" s="259"/>
      <c r="K16" s="259"/>
      <c r="L16" s="259"/>
      <c r="M16" s="188"/>
    </row>
    <row r="17" spans="1:13" ht="12.75">
      <c r="A17" s="111"/>
      <c r="B17" s="259"/>
      <c r="C17" s="259"/>
      <c r="D17" s="259"/>
      <c r="E17" s="259"/>
      <c r="F17" s="259"/>
      <c r="G17" s="259"/>
      <c r="H17" s="259"/>
      <c r="I17" s="259"/>
      <c r="J17" s="259"/>
      <c r="K17" s="259"/>
      <c r="L17" s="259"/>
      <c r="M17" s="181"/>
    </row>
    <row r="18" spans="1:13" ht="12.75">
      <c r="A18" s="111"/>
      <c r="B18" s="274"/>
      <c r="C18" s="274"/>
      <c r="D18" s="274"/>
      <c r="E18" s="274"/>
      <c r="F18" s="274"/>
      <c r="G18" s="274"/>
      <c r="H18" s="274"/>
      <c r="I18" s="274"/>
      <c r="J18" s="274"/>
      <c r="K18" s="274"/>
      <c r="L18" s="274"/>
      <c r="M18" s="181"/>
    </row>
    <row r="19" spans="1:13" ht="12.75">
      <c r="A19" s="112"/>
      <c r="B19" s="274"/>
      <c r="C19" s="274"/>
      <c r="D19" s="274"/>
      <c r="E19" s="274"/>
      <c r="F19" s="274"/>
      <c r="G19" s="274"/>
      <c r="H19" s="274"/>
      <c r="I19" s="274"/>
      <c r="J19" s="274"/>
      <c r="K19" s="274"/>
      <c r="L19" s="274"/>
      <c r="M19" s="181"/>
    </row>
    <row r="20" spans="1:13" ht="15">
      <c r="A20" s="111"/>
      <c r="B20" s="153" t="s">
        <v>251</v>
      </c>
      <c r="C20" s="16"/>
      <c r="D20" s="153" t="s">
        <v>252</v>
      </c>
      <c r="E20" s="16"/>
      <c r="G20" s="181"/>
      <c r="H20" s="16"/>
      <c r="I20" s="180"/>
      <c r="J20" s="154"/>
      <c r="K20" s="180"/>
      <c r="L20" s="16"/>
      <c r="M20" s="189"/>
    </row>
    <row r="21" spans="1:13" ht="15">
      <c r="A21" s="111"/>
      <c r="B21" s="153" t="s">
        <v>253</v>
      </c>
      <c r="C21" s="16"/>
      <c r="D21" s="153" t="s">
        <v>254</v>
      </c>
      <c r="E21" s="16"/>
      <c r="G21" s="181"/>
      <c r="H21" s="16"/>
      <c r="I21" s="180"/>
      <c r="J21" s="154"/>
      <c r="K21" s="180"/>
      <c r="L21" s="16"/>
      <c r="M21" s="189"/>
    </row>
    <row r="22" spans="1:13" ht="15">
      <c r="A22" s="111"/>
      <c r="B22" s="153" t="s">
        <v>255</v>
      </c>
      <c r="C22" s="16"/>
      <c r="D22" s="153" t="s">
        <v>256</v>
      </c>
      <c r="E22" s="16"/>
      <c r="G22" s="181"/>
      <c r="H22" s="16"/>
      <c r="I22" s="180"/>
      <c r="J22" s="154"/>
      <c r="K22" s="180"/>
      <c r="L22" s="16"/>
      <c r="M22" s="189"/>
    </row>
    <row r="23" spans="1:13" ht="15">
      <c r="A23" s="111"/>
      <c r="B23" s="153" t="s">
        <v>257</v>
      </c>
      <c r="C23" s="16"/>
      <c r="D23" s="153" t="s">
        <v>258</v>
      </c>
      <c r="E23" s="16"/>
      <c r="G23" s="181"/>
      <c r="H23" s="153"/>
      <c r="I23" s="180"/>
      <c r="J23" s="154"/>
      <c r="K23" s="180"/>
      <c r="L23" s="16"/>
      <c r="M23" s="189"/>
    </row>
    <row r="24" spans="1:13" ht="15">
      <c r="A24" s="111"/>
      <c r="B24" s="153"/>
      <c r="C24" s="16"/>
      <c r="D24" s="153" t="s">
        <v>259</v>
      </c>
      <c r="E24" s="153" t="s">
        <v>260</v>
      </c>
      <c r="G24" s="181"/>
      <c r="H24" s="16"/>
      <c r="I24" s="180"/>
      <c r="J24" s="154"/>
      <c r="K24" s="180"/>
      <c r="L24" s="16"/>
      <c r="M24" s="189"/>
    </row>
    <row r="25" spans="1:13" ht="15">
      <c r="A25" s="111"/>
      <c r="B25" s="153" t="s">
        <v>201</v>
      </c>
      <c r="C25" s="16"/>
      <c r="D25" s="153" t="s">
        <v>261</v>
      </c>
      <c r="E25" s="16"/>
      <c r="G25" s="181"/>
      <c r="H25" s="16"/>
      <c r="I25" s="180"/>
      <c r="J25" s="154"/>
      <c r="K25" s="180"/>
      <c r="L25" s="16"/>
      <c r="M25" s="189"/>
    </row>
    <row r="26" spans="1:13" ht="15">
      <c r="A26" s="111"/>
      <c r="B26" s="16"/>
      <c r="C26" s="16"/>
      <c r="D26" s="12"/>
      <c r="E26" s="153" t="s">
        <v>262</v>
      </c>
      <c r="G26" s="181"/>
      <c r="H26" s="16"/>
      <c r="I26" s="180"/>
      <c r="J26" s="154"/>
      <c r="K26" s="180"/>
      <c r="L26" s="16"/>
      <c r="M26" s="189"/>
    </row>
    <row r="27" spans="1:13" ht="15">
      <c r="A27" s="111"/>
      <c r="B27" s="153" t="s">
        <v>263</v>
      </c>
      <c r="C27" s="16"/>
      <c r="D27" s="153" t="s">
        <v>264</v>
      </c>
      <c r="E27" s="153"/>
      <c r="G27" s="181"/>
      <c r="H27" s="16"/>
      <c r="I27" s="180"/>
      <c r="J27" s="154"/>
      <c r="K27" s="180"/>
      <c r="L27" s="16"/>
      <c r="M27" s="189"/>
    </row>
    <row r="28" spans="1:13" ht="15">
      <c r="A28" s="111"/>
      <c r="B28" s="153"/>
      <c r="C28" s="16"/>
      <c r="D28" s="12"/>
      <c r="E28" s="153" t="s">
        <v>265</v>
      </c>
      <c r="G28" s="181"/>
      <c r="H28" s="16"/>
      <c r="I28" s="180"/>
      <c r="J28" s="154"/>
      <c r="K28" s="180"/>
      <c r="L28" s="16"/>
      <c r="M28" s="189"/>
    </row>
    <row r="29" spans="1:13" ht="15">
      <c r="A29" s="111"/>
      <c r="B29" s="153"/>
      <c r="C29" s="16"/>
      <c r="D29" s="12"/>
      <c r="E29" s="153" t="s">
        <v>266</v>
      </c>
      <c r="G29" s="181"/>
      <c r="H29" s="16"/>
      <c r="I29" s="180"/>
      <c r="J29" s="154"/>
      <c r="K29" s="180"/>
      <c r="L29" s="16"/>
      <c r="M29" s="189"/>
    </row>
    <row r="30" spans="1:13" ht="15">
      <c r="A30" s="111"/>
      <c r="B30" s="153" t="s">
        <v>267</v>
      </c>
      <c r="C30" s="16"/>
      <c r="D30" s="153" t="s">
        <v>268</v>
      </c>
      <c r="E30" s="153"/>
      <c r="G30" s="181"/>
      <c r="H30" s="16"/>
      <c r="I30" s="180"/>
      <c r="J30" s="154"/>
      <c r="K30" s="180"/>
      <c r="L30" s="16"/>
      <c r="M30" s="189"/>
    </row>
    <row r="31" spans="1:13" ht="15">
      <c r="A31" s="111"/>
      <c r="B31" s="153" t="s">
        <v>202</v>
      </c>
      <c r="C31" s="16"/>
      <c r="D31" s="153" t="s">
        <v>269</v>
      </c>
      <c r="E31" s="16"/>
      <c r="G31" s="181"/>
      <c r="H31" s="16"/>
      <c r="I31" s="180"/>
      <c r="J31" s="154"/>
      <c r="K31" s="180"/>
      <c r="L31" s="16"/>
      <c r="M31" s="189"/>
    </row>
    <row r="32" spans="1:13" ht="15">
      <c r="A32" s="111"/>
      <c r="B32" s="153"/>
      <c r="C32" s="16"/>
      <c r="D32" s="153"/>
      <c r="E32" s="153" t="s">
        <v>270</v>
      </c>
      <c r="G32" s="181"/>
      <c r="H32" s="153"/>
      <c r="I32" s="180"/>
      <c r="J32" s="154"/>
      <c r="K32" s="180"/>
      <c r="L32" s="16"/>
      <c r="M32" s="189"/>
    </row>
    <row r="33" spans="1:13" ht="15">
      <c r="A33" s="111"/>
      <c r="B33" s="153" t="s">
        <v>271</v>
      </c>
      <c r="C33" s="16"/>
      <c r="D33" s="153" t="s">
        <v>272</v>
      </c>
      <c r="E33" s="153"/>
      <c r="G33" s="181"/>
      <c r="H33" s="153"/>
      <c r="I33" s="180"/>
      <c r="J33" s="154"/>
      <c r="K33" s="180"/>
      <c r="L33" s="16"/>
      <c r="M33" s="189"/>
    </row>
    <row r="34" spans="1:13" ht="15">
      <c r="A34" s="111"/>
      <c r="B34" s="153" t="s">
        <v>273</v>
      </c>
      <c r="C34" s="16"/>
      <c r="D34" s="153" t="s">
        <v>274</v>
      </c>
      <c r="E34" s="16"/>
      <c r="G34" s="181"/>
      <c r="H34" s="153"/>
      <c r="I34" s="180"/>
      <c r="J34" s="154"/>
      <c r="K34" s="180"/>
      <c r="L34" s="16"/>
      <c r="M34" s="189"/>
    </row>
    <row r="35" spans="1:13" ht="15">
      <c r="A35" s="111"/>
      <c r="B35" s="153" t="s">
        <v>203</v>
      </c>
      <c r="C35" s="16"/>
      <c r="D35" s="153" t="s">
        <v>275</v>
      </c>
      <c r="E35" s="16"/>
      <c r="G35" s="181"/>
      <c r="H35" s="153"/>
      <c r="I35" s="180"/>
      <c r="J35" s="154"/>
      <c r="K35" s="180"/>
      <c r="L35" s="16"/>
      <c r="M35" s="189"/>
    </row>
    <row r="36" spans="1:13" ht="15">
      <c r="A36" s="111"/>
      <c r="B36" s="153"/>
      <c r="C36" s="16"/>
      <c r="D36" s="12"/>
      <c r="E36" s="153" t="s">
        <v>204</v>
      </c>
      <c r="G36" s="181"/>
      <c r="H36" s="16"/>
      <c r="I36" s="180"/>
      <c r="J36" s="154"/>
      <c r="K36" s="180"/>
      <c r="L36" s="16"/>
      <c r="M36" s="180"/>
    </row>
    <row r="37" spans="1:13" ht="15">
      <c r="A37" s="111"/>
      <c r="B37" s="153" t="s">
        <v>276</v>
      </c>
      <c r="C37" s="16"/>
      <c r="D37" s="153" t="s">
        <v>277</v>
      </c>
      <c r="E37" s="153"/>
      <c r="G37" s="181"/>
      <c r="H37" s="16"/>
      <c r="I37" s="180"/>
      <c r="J37" s="154"/>
      <c r="K37" s="180"/>
      <c r="L37" s="16"/>
      <c r="M37" s="180"/>
    </row>
    <row r="38" spans="1:13" ht="15">
      <c r="A38" s="111"/>
      <c r="B38" s="153" t="s">
        <v>205</v>
      </c>
      <c r="C38" s="16"/>
      <c r="D38" s="153" t="s">
        <v>278</v>
      </c>
      <c r="E38" s="153"/>
      <c r="G38" s="181"/>
      <c r="H38" s="16"/>
      <c r="I38" s="180"/>
      <c r="J38" s="154"/>
      <c r="K38" s="180"/>
      <c r="L38" s="16"/>
      <c r="M38" s="180"/>
    </row>
    <row r="39" spans="1:13" ht="15">
      <c r="A39" s="111"/>
      <c r="B39" s="153"/>
      <c r="C39" s="16"/>
      <c r="D39" s="12"/>
      <c r="E39" s="153" t="s">
        <v>279</v>
      </c>
      <c r="G39" s="181"/>
      <c r="H39" s="16"/>
      <c r="I39" s="180"/>
      <c r="J39" s="154"/>
      <c r="K39" s="180"/>
      <c r="L39" s="16"/>
      <c r="M39" s="180"/>
    </row>
    <row r="40" spans="1:13" ht="15">
      <c r="A40" s="111"/>
      <c r="B40" s="153" t="s">
        <v>280</v>
      </c>
      <c r="C40" s="16"/>
      <c r="D40" s="153" t="s">
        <v>281</v>
      </c>
      <c r="E40" s="153"/>
      <c r="G40" s="181"/>
      <c r="H40" s="16"/>
      <c r="I40" s="180"/>
      <c r="J40" s="154"/>
      <c r="K40" s="180"/>
      <c r="L40" s="16"/>
      <c r="M40" s="180"/>
    </row>
    <row r="41" spans="1:13" ht="15">
      <c r="A41" s="111"/>
      <c r="B41" s="153" t="s">
        <v>206</v>
      </c>
      <c r="C41" s="16"/>
      <c r="D41" s="153" t="s">
        <v>282</v>
      </c>
      <c r="E41" s="153"/>
      <c r="G41" s="181"/>
      <c r="H41" s="16"/>
      <c r="I41" s="180"/>
      <c r="J41" s="154"/>
      <c r="K41" s="180"/>
      <c r="L41" s="16"/>
      <c r="M41" s="180"/>
    </row>
    <row r="42" spans="1:13" ht="15">
      <c r="A42" s="111"/>
      <c r="B42" s="153"/>
      <c r="C42" s="16"/>
      <c r="D42" s="153"/>
      <c r="E42" s="153" t="s">
        <v>283</v>
      </c>
      <c r="G42" s="181"/>
      <c r="H42" s="16"/>
      <c r="I42" s="180"/>
      <c r="J42" s="154"/>
      <c r="K42" s="180"/>
      <c r="L42" s="16"/>
      <c r="M42" s="180"/>
    </row>
    <row r="43" spans="1:13" ht="15">
      <c r="A43" s="111"/>
      <c r="B43" s="153"/>
      <c r="C43" s="16"/>
      <c r="D43" s="153"/>
      <c r="E43" s="153" t="s">
        <v>284</v>
      </c>
      <c r="G43" s="181"/>
      <c r="H43" s="16"/>
      <c r="I43" s="180"/>
      <c r="J43" s="154"/>
      <c r="K43" s="180"/>
      <c r="L43" s="16"/>
      <c r="M43" s="180"/>
    </row>
    <row r="44" spans="1:13" ht="15">
      <c r="A44" s="111"/>
      <c r="B44" s="153" t="s">
        <v>285</v>
      </c>
      <c r="C44" s="16"/>
      <c r="D44" s="153" t="s">
        <v>286</v>
      </c>
      <c r="E44" s="153"/>
      <c r="G44" s="181"/>
      <c r="H44" s="16"/>
      <c r="I44" s="180"/>
      <c r="J44" s="154"/>
      <c r="K44" s="180"/>
      <c r="L44" s="16"/>
      <c r="M44" s="180"/>
    </row>
    <row r="45" spans="1:13" ht="15">
      <c r="A45" s="111"/>
      <c r="B45" s="153" t="s">
        <v>287</v>
      </c>
      <c r="C45" s="16"/>
      <c r="D45" s="153" t="s">
        <v>288</v>
      </c>
      <c r="E45" s="153"/>
      <c r="G45" s="181"/>
      <c r="H45" s="16"/>
      <c r="I45" s="180"/>
      <c r="J45" s="154"/>
      <c r="K45" s="180"/>
      <c r="L45" s="16"/>
      <c r="M45" s="180"/>
    </row>
    <row r="46" spans="1:13" ht="15">
      <c r="A46" s="111"/>
      <c r="B46" s="153" t="s">
        <v>289</v>
      </c>
      <c r="C46" s="16"/>
      <c r="D46" s="153" t="s">
        <v>290</v>
      </c>
      <c r="E46" s="153"/>
      <c r="G46" s="181"/>
      <c r="H46" s="16"/>
      <c r="I46" s="180"/>
      <c r="J46" s="154"/>
      <c r="K46" s="180"/>
      <c r="L46" s="16"/>
      <c r="M46" s="180"/>
    </row>
    <row r="47" spans="1:13" ht="15">
      <c r="A47" s="111"/>
      <c r="B47" s="153" t="s">
        <v>291</v>
      </c>
      <c r="C47" s="16"/>
      <c r="D47" s="153" t="s">
        <v>292</v>
      </c>
      <c r="E47" s="153"/>
      <c r="G47" s="181"/>
      <c r="H47" s="16"/>
      <c r="I47" s="180"/>
      <c r="J47" s="154"/>
      <c r="K47" s="180"/>
      <c r="L47" s="16"/>
      <c r="M47" s="180"/>
    </row>
    <row r="48" spans="1:13" ht="12.75">
      <c r="A48" s="111"/>
      <c r="G48" s="181"/>
      <c r="I48" s="181"/>
      <c r="K48" s="181"/>
      <c r="M48" s="181"/>
    </row>
    <row r="49" spans="1:13" ht="12.75">
      <c r="A49" s="111"/>
      <c r="B49" s="259" t="s">
        <v>207</v>
      </c>
      <c r="C49" s="259"/>
      <c r="D49" s="259"/>
      <c r="E49" s="259"/>
      <c r="F49" s="259"/>
      <c r="G49" s="259"/>
      <c r="H49" s="259"/>
      <c r="I49" s="259"/>
      <c r="J49" s="259"/>
      <c r="K49" s="259"/>
      <c r="L49" s="259"/>
      <c r="M49" s="181"/>
    </row>
    <row r="50" spans="1:13" ht="12.75">
      <c r="A50" s="111"/>
      <c r="B50" s="259"/>
      <c r="C50" s="259"/>
      <c r="D50" s="259"/>
      <c r="E50" s="259"/>
      <c r="F50" s="259"/>
      <c r="G50" s="259"/>
      <c r="H50" s="259"/>
      <c r="I50" s="259"/>
      <c r="J50" s="259"/>
      <c r="K50" s="259"/>
      <c r="L50" s="259"/>
      <c r="M50" s="181"/>
    </row>
    <row r="51" spans="1:13" ht="12.75">
      <c r="A51" s="111"/>
      <c r="G51" s="181"/>
      <c r="I51" s="181"/>
      <c r="K51" s="181"/>
      <c r="M51" s="181"/>
    </row>
    <row r="52" spans="1:13" ht="13.5">
      <c r="A52" s="111"/>
      <c r="B52" s="155" t="s">
        <v>293</v>
      </c>
      <c r="C52" s="156"/>
      <c r="D52" s="156"/>
      <c r="E52" s="156"/>
      <c r="F52" s="156"/>
      <c r="G52" s="164"/>
      <c r="H52" s="156"/>
      <c r="I52" s="164"/>
      <c r="J52" s="156"/>
      <c r="K52" s="164"/>
      <c r="L52" s="156"/>
      <c r="M52" s="164"/>
    </row>
    <row r="53" spans="1:13" ht="12.75">
      <c r="A53" s="111"/>
      <c r="B53" s="9"/>
      <c r="C53" s="9"/>
      <c r="D53" s="9"/>
      <c r="E53" s="9"/>
      <c r="F53" s="9"/>
      <c r="G53" s="164"/>
      <c r="H53" s="9"/>
      <c r="I53" s="164"/>
      <c r="J53" s="9"/>
      <c r="K53" s="164"/>
      <c r="L53" s="9"/>
      <c r="M53" s="164"/>
    </row>
    <row r="54" spans="1:13" ht="15">
      <c r="A54" s="111"/>
      <c r="B54" s="260" t="s">
        <v>294</v>
      </c>
      <c r="C54" s="260"/>
      <c r="D54" s="260"/>
      <c r="E54" s="260"/>
      <c r="F54" s="260"/>
      <c r="G54" s="260"/>
      <c r="H54" s="260"/>
      <c r="I54" s="260"/>
      <c r="J54" s="260"/>
      <c r="K54" s="260"/>
      <c r="L54" s="260"/>
      <c r="M54" s="190"/>
    </row>
    <row r="55" spans="1:13" ht="15">
      <c r="A55" s="111"/>
      <c r="B55" s="260"/>
      <c r="C55" s="260"/>
      <c r="D55" s="260"/>
      <c r="E55" s="260"/>
      <c r="F55" s="260"/>
      <c r="G55" s="260"/>
      <c r="H55" s="260"/>
      <c r="I55" s="260"/>
      <c r="J55" s="260"/>
      <c r="K55" s="260"/>
      <c r="L55" s="260"/>
      <c r="M55" s="190"/>
    </row>
    <row r="56" spans="1:13" ht="15">
      <c r="A56" s="111"/>
      <c r="B56" s="260"/>
      <c r="C56" s="260"/>
      <c r="D56" s="260"/>
      <c r="E56" s="260"/>
      <c r="F56" s="260"/>
      <c r="G56" s="260"/>
      <c r="H56" s="260"/>
      <c r="I56" s="260"/>
      <c r="J56" s="260"/>
      <c r="K56" s="260"/>
      <c r="L56" s="260"/>
      <c r="M56" s="190"/>
    </row>
    <row r="57" spans="1:13" ht="12.75">
      <c r="A57" s="111"/>
      <c r="G57" s="181"/>
      <c r="I57" s="181"/>
      <c r="K57" s="181"/>
      <c r="L57" s="157" t="s">
        <v>295</v>
      </c>
      <c r="M57" s="181"/>
    </row>
    <row r="58" spans="1:13" ht="12.75">
      <c r="A58" s="111"/>
      <c r="G58" s="181"/>
      <c r="I58" s="181"/>
      <c r="K58" s="181"/>
      <c r="L58" s="157" t="s">
        <v>296</v>
      </c>
      <c r="M58" s="181"/>
    </row>
    <row r="59" spans="1:13" ht="12.75">
      <c r="A59" s="111"/>
      <c r="G59" s="181"/>
      <c r="I59" s="181"/>
      <c r="K59" s="181"/>
      <c r="L59" s="157" t="s">
        <v>297</v>
      </c>
      <c r="M59" s="181"/>
    </row>
    <row r="60" spans="1:13" ht="12.75">
      <c r="A60" s="111"/>
      <c r="G60" s="181"/>
      <c r="I60" s="181"/>
      <c r="K60" s="181"/>
      <c r="M60" s="181"/>
    </row>
    <row r="61" spans="1:13" ht="15">
      <c r="A61" s="111"/>
      <c r="B61" s="153" t="s">
        <v>298</v>
      </c>
      <c r="C61" s="16"/>
      <c r="D61" s="153" t="s">
        <v>299</v>
      </c>
      <c r="E61" s="12"/>
      <c r="G61" s="194"/>
      <c r="H61" s="16"/>
      <c r="I61" s="180"/>
      <c r="J61" s="154"/>
      <c r="K61" s="180"/>
      <c r="L61" s="158" t="s">
        <v>300</v>
      </c>
      <c r="M61" s="189"/>
    </row>
    <row r="62" spans="1:13" ht="15">
      <c r="A62" s="111"/>
      <c r="B62" s="153" t="s">
        <v>301</v>
      </c>
      <c r="C62" s="16"/>
      <c r="D62" s="153" t="s">
        <v>302</v>
      </c>
      <c r="E62" s="12"/>
      <c r="G62" s="194"/>
      <c r="H62" s="16"/>
      <c r="I62" s="180"/>
      <c r="J62" s="154"/>
      <c r="K62" s="180"/>
      <c r="L62" s="158" t="s">
        <v>300</v>
      </c>
      <c r="M62" s="180"/>
    </row>
    <row r="63" spans="1:13" ht="12.75">
      <c r="A63" s="111"/>
      <c r="G63" s="181"/>
      <c r="I63" s="181"/>
      <c r="K63" s="181"/>
      <c r="M63" s="181"/>
    </row>
    <row r="64" spans="1:13" ht="15" customHeight="1">
      <c r="A64" s="111"/>
      <c r="B64" s="260" t="s">
        <v>303</v>
      </c>
      <c r="C64" s="260"/>
      <c r="D64" s="260"/>
      <c r="E64" s="260"/>
      <c r="F64" s="260"/>
      <c r="G64" s="260"/>
      <c r="H64" s="260"/>
      <c r="I64" s="260"/>
      <c r="J64" s="260"/>
      <c r="K64" s="260"/>
      <c r="L64" s="260"/>
      <c r="M64" s="190"/>
    </row>
    <row r="65" spans="1:13" ht="15">
      <c r="A65" s="111"/>
      <c r="B65" s="260"/>
      <c r="C65" s="260"/>
      <c r="D65" s="260"/>
      <c r="E65" s="260"/>
      <c r="F65" s="260"/>
      <c r="G65" s="260"/>
      <c r="H65" s="260"/>
      <c r="I65" s="260"/>
      <c r="J65" s="260"/>
      <c r="K65" s="260"/>
      <c r="L65" s="260"/>
      <c r="M65" s="190"/>
    </row>
    <row r="66" spans="1:13" ht="12.75">
      <c r="A66" s="111"/>
      <c r="G66" s="181"/>
      <c r="I66" s="181"/>
      <c r="K66" s="181"/>
      <c r="M66" s="181"/>
    </row>
    <row r="67" spans="1:13" s="10" customFormat="1" ht="12.75" customHeight="1">
      <c r="A67" s="1" t="s">
        <v>227</v>
      </c>
      <c r="B67" s="12" t="s">
        <v>51</v>
      </c>
      <c r="C67" s="12"/>
      <c r="D67" s="12"/>
      <c r="E67" s="12"/>
      <c r="F67" s="12"/>
      <c r="G67" s="164"/>
      <c r="H67" s="9"/>
      <c r="I67" s="164"/>
      <c r="J67" s="9"/>
      <c r="K67" s="164"/>
      <c r="L67" s="9"/>
      <c r="M67" s="164"/>
    </row>
    <row r="68" spans="1:13" s="10" customFormat="1" ht="12.75" customHeight="1">
      <c r="A68" s="1"/>
      <c r="B68" s="12"/>
      <c r="C68" s="12"/>
      <c r="D68" s="12"/>
      <c r="E68" s="12"/>
      <c r="F68" s="12"/>
      <c r="G68" s="164"/>
      <c r="H68" s="9"/>
      <c r="I68" s="164"/>
      <c r="J68" s="9"/>
      <c r="K68" s="164"/>
      <c r="L68" s="9"/>
      <c r="M68" s="164"/>
    </row>
    <row r="69" spans="1:13" s="10" customFormat="1" ht="12.75" customHeight="1">
      <c r="A69" s="1"/>
      <c r="B69" s="254" t="s">
        <v>103</v>
      </c>
      <c r="C69" s="254"/>
      <c r="D69" s="254"/>
      <c r="E69" s="254"/>
      <c r="F69" s="254"/>
      <c r="G69" s="254"/>
      <c r="H69" s="254"/>
      <c r="I69" s="254"/>
      <c r="J69" s="254"/>
      <c r="K69" s="254"/>
      <c r="L69" s="254"/>
      <c r="M69" s="254"/>
    </row>
    <row r="70" spans="1:13" s="10" customFormat="1" ht="12.75" customHeight="1">
      <c r="A70" s="1"/>
      <c r="B70" s="9"/>
      <c r="C70" s="9"/>
      <c r="D70" s="9"/>
      <c r="E70" s="9"/>
      <c r="F70" s="9"/>
      <c r="G70" s="164"/>
      <c r="H70" s="9"/>
      <c r="I70" s="164"/>
      <c r="J70" s="9"/>
      <c r="K70" s="164"/>
      <c r="L70" s="9"/>
      <c r="M70" s="164"/>
    </row>
    <row r="71" spans="1:13" s="10" customFormat="1" ht="12.75" customHeight="1">
      <c r="A71" s="1" t="s">
        <v>42</v>
      </c>
      <c r="B71" s="12" t="s">
        <v>43</v>
      </c>
      <c r="C71" s="12"/>
      <c r="D71" s="12"/>
      <c r="E71" s="12"/>
      <c r="F71" s="12"/>
      <c r="G71" s="164"/>
      <c r="H71" s="9"/>
      <c r="I71" s="164"/>
      <c r="J71" s="9"/>
      <c r="K71" s="164"/>
      <c r="L71" s="9"/>
      <c r="M71" s="164"/>
    </row>
    <row r="72" spans="1:13" s="10" customFormat="1" ht="12.75" customHeight="1">
      <c r="A72" s="1"/>
      <c r="B72" s="12"/>
      <c r="C72" s="12"/>
      <c r="D72" s="12"/>
      <c r="E72" s="12"/>
      <c r="F72" s="12"/>
      <c r="G72" s="164"/>
      <c r="H72" s="9"/>
      <c r="I72" s="164"/>
      <c r="J72" s="9"/>
      <c r="K72" s="164"/>
      <c r="L72" s="9"/>
      <c r="M72" s="164"/>
    </row>
    <row r="73" spans="1:13" s="10" customFormat="1" ht="12.75" customHeight="1">
      <c r="A73" s="1"/>
      <c r="B73" s="254" t="s">
        <v>96</v>
      </c>
      <c r="C73" s="254"/>
      <c r="D73" s="254"/>
      <c r="E73" s="254"/>
      <c r="F73" s="254"/>
      <c r="G73" s="254"/>
      <c r="H73" s="254"/>
      <c r="I73" s="254"/>
      <c r="J73" s="254"/>
      <c r="K73" s="254"/>
      <c r="L73" s="254"/>
      <c r="M73" s="254"/>
    </row>
    <row r="74" spans="1:13" s="10" customFormat="1" ht="12.75" customHeight="1">
      <c r="A74" s="1"/>
      <c r="B74" s="9"/>
      <c r="C74" s="9"/>
      <c r="D74" s="9"/>
      <c r="E74" s="9"/>
      <c r="F74" s="9"/>
      <c r="G74" s="164"/>
      <c r="H74" s="9"/>
      <c r="I74" s="164"/>
      <c r="J74" s="9"/>
      <c r="K74" s="164"/>
      <c r="L74" s="9"/>
      <c r="M74" s="164"/>
    </row>
    <row r="75" spans="1:13" s="10" customFormat="1" ht="12.75" customHeight="1">
      <c r="A75" s="1" t="s">
        <v>44</v>
      </c>
      <c r="B75" s="244" t="s">
        <v>45</v>
      </c>
      <c r="C75" s="244"/>
      <c r="D75" s="244"/>
      <c r="E75" s="244"/>
      <c r="F75" s="244"/>
      <c r="G75" s="244"/>
      <c r="H75" s="244"/>
      <c r="I75" s="244"/>
      <c r="J75" s="11"/>
      <c r="K75" s="182"/>
      <c r="L75" s="11"/>
      <c r="M75" s="182"/>
    </row>
    <row r="76" spans="1:13" s="10" customFormat="1" ht="12.75" customHeight="1">
      <c r="A76" s="1"/>
      <c r="B76" s="11"/>
      <c r="C76" s="11"/>
      <c r="D76" s="11"/>
      <c r="E76" s="11"/>
      <c r="F76" s="11"/>
      <c r="G76" s="182"/>
      <c r="H76" s="11"/>
      <c r="I76" s="182"/>
      <c r="J76" s="11"/>
      <c r="K76" s="182"/>
      <c r="L76" s="11"/>
      <c r="M76" s="182"/>
    </row>
    <row r="77" spans="1:13" s="10" customFormat="1" ht="12.75" customHeight="1">
      <c r="A77" s="1"/>
      <c r="B77" s="254" t="s">
        <v>116</v>
      </c>
      <c r="C77" s="249"/>
      <c r="D77" s="249"/>
      <c r="E77" s="249"/>
      <c r="F77" s="249"/>
      <c r="G77" s="249"/>
      <c r="H77" s="249"/>
      <c r="I77" s="249"/>
      <c r="J77" s="249"/>
      <c r="K77" s="249"/>
      <c r="L77" s="249"/>
      <c r="M77" s="249"/>
    </row>
    <row r="78" spans="1:13" s="10" customFormat="1" ht="12.75" customHeight="1">
      <c r="A78" s="1"/>
      <c r="B78" s="249"/>
      <c r="C78" s="249"/>
      <c r="D78" s="249"/>
      <c r="E78" s="249"/>
      <c r="F78" s="249"/>
      <c r="G78" s="249"/>
      <c r="H78" s="249"/>
      <c r="I78" s="249"/>
      <c r="J78" s="249"/>
      <c r="K78" s="249"/>
      <c r="L78" s="249"/>
      <c r="M78" s="249"/>
    </row>
    <row r="79" spans="1:13" s="10" customFormat="1" ht="12.75" customHeight="1">
      <c r="A79" s="1"/>
      <c r="B79" s="9"/>
      <c r="C79" s="9"/>
      <c r="D79" s="9"/>
      <c r="E79" s="9"/>
      <c r="F79" s="9"/>
      <c r="G79" s="164"/>
      <c r="H79" s="9"/>
      <c r="I79" s="164"/>
      <c r="J79" s="9"/>
      <c r="K79" s="164"/>
      <c r="L79" s="9"/>
      <c r="M79" s="164"/>
    </row>
    <row r="80" spans="1:13" s="10" customFormat="1" ht="12.75" customHeight="1">
      <c r="A80" s="1" t="s">
        <v>46</v>
      </c>
      <c r="B80" s="253" t="s">
        <v>53</v>
      </c>
      <c r="C80" s="253"/>
      <c r="D80" s="253"/>
      <c r="E80" s="253"/>
      <c r="F80" s="253"/>
      <c r="G80" s="253"/>
      <c r="H80" s="253"/>
      <c r="I80" s="253"/>
      <c r="J80" s="250"/>
      <c r="K80" s="250"/>
      <c r="L80" s="250"/>
      <c r="M80" s="182"/>
    </row>
    <row r="81" spans="1:13" s="10" customFormat="1" ht="12.75" customHeight="1">
      <c r="A81" s="15"/>
      <c r="B81" s="250"/>
      <c r="C81" s="250"/>
      <c r="D81" s="250"/>
      <c r="E81" s="250"/>
      <c r="F81" s="250"/>
      <c r="G81" s="250"/>
      <c r="H81" s="250"/>
      <c r="I81" s="250"/>
      <c r="J81" s="250"/>
      <c r="K81" s="250"/>
      <c r="L81" s="250"/>
      <c r="M81" s="182"/>
    </row>
    <row r="82" spans="1:13" s="10" customFormat="1" ht="12.75" customHeight="1">
      <c r="A82" s="15"/>
      <c r="B82" s="9"/>
      <c r="C82" s="9"/>
      <c r="D82" s="9"/>
      <c r="E82" s="9"/>
      <c r="F82" s="9"/>
      <c r="G82" s="164"/>
      <c r="H82" s="9"/>
      <c r="I82" s="164"/>
      <c r="J82" s="9"/>
      <c r="K82" s="164"/>
      <c r="L82" s="9"/>
      <c r="M82" s="182"/>
    </row>
    <row r="83" spans="1:13" s="123" customFormat="1" ht="12.75" customHeight="1">
      <c r="A83" s="122"/>
      <c r="B83" s="250" t="s">
        <v>318</v>
      </c>
      <c r="C83" s="250"/>
      <c r="D83" s="250"/>
      <c r="E83" s="250"/>
      <c r="F83" s="250"/>
      <c r="G83" s="250"/>
      <c r="H83" s="250"/>
      <c r="I83" s="250"/>
      <c r="J83" s="250"/>
      <c r="K83" s="250"/>
      <c r="L83" s="250"/>
      <c r="M83" s="250"/>
    </row>
    <row r="84" spans="1:13" s="123" customFormat="1" ht="12.75" customHeight="1">
      <c r="A84" s="122"/>
      <c r="B84" s="250"/>
      <c r="C84" s="250"/>
      <c r="D84" s="250"/>
      <c r="E84" s="250"/>
      <c r="F84" s="250"/>
      <c r="G84" s="250"/>
      <c r="H84" s="250"/>
      <c r="I84" s="250"/>
      <c r="J84" s="250"/>
      <c r="K84" s="250"/>
      <c r="L84" s="250"/>
      <c r="M84" s="250"/>
    </row>
    <row r="85" spans="1:13" s="10" customFormat="1" ht="6" customHeight="1">
      <c r="A85" s="15"/>
      <c r="B85" s="250"/>
      <c r="C85" s="250"/>
      <c r="D85" s="250"/>
      <c r="E85" s="250"/>
      <c r="F85" s="250"/>
      <c r="G85" s="250"/>
      <c r="H85" s="250"/>
      <c r="I85" s="250"/>
      <c r="J85" s="250"/>
      <c r="K85" s="250"/>
      <c r="L85" s="250"/>
      <c r="M85" s="250"/>
    </row>
    <row r="86" spans="1:13" s="10" customFormat="1" ht="12.75" customHeight="1">
      <c r="A86" s="15"/>
      <c r="B86" s="11"/>
      <c r="C86" s="11"/>
      <c r="D86" s="11"/>
      <c r="E86" s="11"/>
      <c r="F86" s="11"/>
      <c r="G86" s="182"/>
      <c r="H86" s="11"/>
      <c r="I86" s="182"/>
      <c r="J86" s="11"/>
      <c r="K86" s="182"/>
      <c r="L86" s="11"/>
      <c r="M86" s="182"/>
    </row>
    <row r="87" spans="1:13" s="10" customFormat="1" ht="12.75" customHeight="1">
      <c r="A87" s="10" t="s">
        <v>48</v>
      </c>
      <c r="B87" s="10" t="s">
        <v>101</v>
      </c>
      <c r="C87" s="5"/>
      <c r="D87" s="5"/>
      <c r="E87" s="5"/>
      <c r="F87" s="5"/>
      <c r="G87" s="173"/>
      <c r="I87" s="172"/>
      <c r="K87" s="172"/>
      <c r="M87" s="172"/>
    </row>
    <row r="88" spans="1:13" s="10" customFormat="1" ht="12.75" customHeight="1">
      <c r="A88" s="5"/>
      <c r="B88" s="5"/>
      <c r="C88" s="5"/>
      <c r="D88" s="5"/>
      <c r="E88" s="5"/>
      <c r="F88" s="5"/>
      <c r="G88" s="173"/>
      <c r="I88" s="172"/>
      <c r="K88" s="172"/>
      <c r="M88" s="172"/>
    </row>
    <row r="89" spans="1:13" s="10" customFormat="1" ht="12.75" customHeight="1">
      <c r="A89" s="5"/>
      <c r="B89" s="254" t="s">
        <v>115</v>
      </c>
      <c r="C89" s="249"/>
      <c r="D89" s="249"/>
      <c r="E89" s="249"/>
      <c r="F89" s="249"/>
      <c r="G89" s="249"/>
      <c r="H89" s="249"/>
      <c r="I89" s="249"/>
      <c r="J89" s="249"/>
      <c r="K89" s="249"/>
      <c r="L89" s="249"/>
      <c r="M89" s="249"/>
    </row>
    <row r="90" spans="7:13" s="10" customFormat="1" ht="12.75" customHeight="1">
      <c r="G90" s="172"/>
      <c r="I90" s="172"/>
      <c r="K90" s="172"/>
      <c r="M90" s="172"/>
    </row>
    <row r="91" spans="1:13" s="10" customFormat="1" ht="12.75" customHeight="1">
      <c r="A91" s="8" t="s">
        <v>50</v>
      </c>
      <c r="B91" s="253" t="s">
        <v>58</v>
      </c>
      <c r="C91" s="253"/>
      <c r="D91" s="253"/>
      <c r="E91" s="253"/>
      <c r="F91" s="253"/>
      <c r="G91" s="253"/>
      <c r="H91" s="253"/>
      <c r="I91" s="253"/>
      <c r="J91" s="16"/>
      <c r="K91" s="180"/>
      <c r="L91" s="16"/>
      <c r="M91" s="180"/>
    </row>
    <row r="92" spans="1:13" s="10" customFormat="1" ht="12.75" customHeight="1">
      <c r="A92" s="17"/>
      <c r="B92" s="9"/>
      <c r="C92" s="9"/>
      <c r="D92" s="9"/>
      <c r="E92" s="9"/>
      <c r="F92" s="9"/>
      <c r="G92" s="164"/>
      <c r="H92" s="9"/>
      <c r="I92" s="164"/>
      <c r="J92" s="9"/>
      <c r="K92" s="164"/>
      <c r="L92" s="9"/>
      <c r="M92" s="164"/>
    </row>
    <row r="93" spans="1:13" s="10" customFormat="1" ht="12.75" customHeight="1">
      <c r="A93" s="17"/>
      <c r="B93" s="4" t="s">
        <v>190</v>
      </c>
      <c r="C93" s="4"/>
      <c r="D93" s="4"/>
      <c r="E93" s="4"/>
      <c r="F93" s="4"/>
      <c r="G93" s="176"/>
      <c r="H93" s="9"/>
      <c r="I93" s="164"/>
      <c r="J93" s="9"/>
      <c r="K93" s="164"/>
      <c r="L93" s="9"/>
      <c r="M93" s="164"/>
    </row>
    <row r="94" spans="7:13" s="10" customFormat="1" ht="12.75" customHeight="1">
      <c r="G94" s="172"/>
      <c r="I94" s="172"/>
      <c r="K94" s="172"/>
      <c r="M94" s="172"/>
    </row>
    <row r="95" spans="1:13" s="10" customFormat="1" ht="12.75" customHeight="1">
      <c r="A95" s="1" t="s">
        <v>52</v>
      </c>
      <c r="B95" s="244" t="s">
        <v>47</v>
      </c>
      <c r="C95" s="244"/>
      <c r="D95" s="244"/>
      <c r="E95" s="244"/>
      <c r="F95" s="244"/>
      <c r="G95" s="244"/>
      <c r="H95" s="244"/>
      <c r="I95" s="244"/>
      <c r="J95" s="9"/>
      <c r="K95" s="164"/>
      <c r="L95" s="9"/>
      <c r="M95" s="164"/>
    </row>
    <row r="96" spans="1:13" s="10" customFormat="1" ht="12.75" customHeight="1">
      <c r="A96" s="3"/>
      <c r="B96" s="18"/>
      <c r="C96" s="9"/>
      <c r="D96" s="9"/>
      <c r="E96" s="9"/>
      <c r="F96" s="9"/>
      <c r="G96" s="164"/>
      <c r="H96" s="9"/>
      <c r="I96" s="164"/>
      <c r="J96" s="9"/>
      <c r="K96" s="164"/>
      <c r="L96" s="9"/>
      <c r="M96" s="164"/>
    </row>
    <row r="97" spans="1:13" s="10" customFormat="1" ht="12.75" customHeight="1">
      <c r="A97" s="3"/>
      <c r="B97" s="254" t="s">
        <v>113</v>
      </c>
      <c r="C97" s="254"/>
      <c r="D97" s="254"/>
      <c r="E97" s="254"/>
      <c r="F97" s="254"/>
      <c r="G97" s="254"/>
      <c r="H97" s="254"/>
      <c r="I97" s="254"/>
      <c r="J97" s="254"/>
      <c r="K97" s="254"/>
      <c r="L97" s="254"/>
      <c r="M97" s="254"/>
    </row>
    <row r="98" spans="1:13" s="10" customFormat="1" ht="12.75" customHeight="1">
      <c r="A98" s="3"/>
      <c r="B98" s="254"/>
      <c r="C98" s="254"/>
      <c r="D98" s="254"/>
      <c r="E98" s="254"/>
      <c r="F98" s="254"/>
      <c r="G98" s="254"/>
      <c r="H98" s="254"/>
      <c r="I98" s="254"/>
      <c r="J98" s="254"/>
      <c r="K98" s="254"/>
      <c r="L98" s="254"/>
      <c r="M98" s="254"/>
    </row>
    <row r="99" spans="7:13" s="10" customFormat="1" ht="12.75" customHeight="1">
      <c r="G99" s="172"/>
      <c r="I99" s="172"/>
      <c r="K99" s="172"/>
      <c r="M99" s="172"/>
    </row>
    <row r="100" spans="1:13" s="10" customFormat="1" ht="12.75" customHeight="1">
      <c r="A100" s="10" t="s">
        <v>54</v>
      </c>
      <c r="B100" s="255" t="s">
        <v>61</v>
      </c>
      <c r="C100" s="255"/>
      <c r="D100" s="255"/>
      <c r="E100" s="255"/>
      <c r="F100" s="255"/>
      <c r="G100" s="255"/>
      <c r="H100" s="255"/>
      <c r="I100" s="255"/>
      <c r="J100" s="255"/>
      <c r="K100" s="255"/>
      <c r="L100" s="255"/>
      <c r="M100" s="255"/>
    </row>
    <row r="101" spans="1:13" s="10" customFormat="1" ht="12.75" customHeight="1">
      <c r="A101" s="5"/>
      <c r="B101" s="5"/>
      <c r="C101" s="5"/>
      <c r="D101" s="5"/>
      <c r="E101" s="5"/>
      <c r="F101" s="5"/>
      <c r="G101" s="173"/>
      <c r="H101" s="5"/>
      <c r="I101" s="173"/>
      <c r="J101" s="5"/>
      <c r="K101" s="173"/>
      <c r="L101" s="5"/>
      <c r="M101" s="173"/>
    </row>
    <row r="102" spans="1:13" s="10" customFormat="1" ht="26.25" customHeight="1">
      <c r="A102" s="5"/>
      <c r="B102" s="254" t="s">
        <v>319</v>
      </c>
      <c r="C102" s="249"/>
      <c r="D102" s="249"/>
      <c r="E102" s="249"/>
      <c r="F102" s="249"/>
      <c r="G102" s="249"/>
      <c r="H102" s="249"/>
      <c r="I102" s="249"/>
      <c r="J102" s="249"/>
      <c r="K102" s="249"/>
      <c r="L102" s="249"/>
      <c r="M102" s="249"/>
    </row>
    <row r="103" spans="7:13" s="10" customFormat="1" ht="12.75" customHeight="1">
      <c r="G103" s="172"/>
      <c r="I103" s="172"/>
      <c r="K103" s="172"/>
      <c r="M103" s="172"/>
    </row>
    <row r="104" spans="1:13" s="10" customFormat="1" ht="12.75" customHeight="1">
      <c r="A104" s="1" t="s">
        <v>57</v>
      </c>
      <c r="B104" s="244" t="s">
        <v>49</v>
      </c>
      <c r="C104" s="245"/>
      <c r="D104" s="245"/>
      <c r="E104" s="245"/>
      <c r="F104" s="245"/>
      <c r="G104" s="245"/>
      <c r="H104" s="245"/>
      <c r="I104" s="245"/>
      <c r="J104" s="245"/>
      <c r="K104" s="245"/>
      <c r="L104" s="245"/>
      <c r="M104" s="245"/>
    </row>
    <row r="105" spans="1:13" s="10" customFormat="1" ht="12.75" customHeight="1">
      <c r="A105" s="1"/>
      <c r="B105" s="13"/>
      <c r="C105" s="19"/>
      <c r="D105" s="19"/>
      <c r="E105" s="19"/>
      <c r="F105" s="19"/>
      <c r="G105" s="183"/>
      <c r="H105" s="19"/>
      <c r="I105" s="183"/>
      <c r="J105" s="19"/>
      <c r="K105" s="183"/>
      <c r="L105" s="19"/>
      <c r="M105" s="183"/>
    </row>
    <row r="106" spans="1:13" s="10" customFormat="1" ht="16.5" customHeight="1">
      <c r="A106" s="1"/>
      <c r="B106" s="252" t="s">
        <v>198</v>
      </c>
      <c r="C106" s="252"/>
      <c r="D106" s="252"/>
      <c r="E106" s="252"/>
      <c r="F106" s="252"/>
      <c r="G106" s="252"/>
      <c r="H106" s="252"/>
      <c r="I106" s="252"/>
      <c r="J106" s="252"/>
      <c r="K106" s="252"/>
      <c r="L106" s="252"/>
      <c r="M106" s="252"/>
    </row>
    <row r="107" spans="1:13" s="10" customFormat="1" ht="16.5" customHeight="1">
      <c r="A107" s="1"/>
      <c r="B107" s="59"/>
      <c r="C107" s="59"/>
      <c r="D107" s="59"/>
      <c r="E107" s="59"/>
      <c r="F107" s="59"/>
      <c r="G107" s="184"/>
      <c r="H107" s="59"/>
      <c r="I107" s="184"/>
      <c r="J107" s="59"/>
      <c r="K107" s="184"/>
      <c r="L107" s="59"/>
      <c r="M107" s="184"/>
    </row>
    <row r="108" spans="1:13" s="10" customFormat="1" ht="12.75">
      <c r="A108" s="1" t="s">
        <v>59</v>
      </c>
      <c r="B108" s="17" t="s">
        <v>55</v>
      </c>
      <c r="C108" s="4"/>
      <c r="D108" s="4"/>
      <c r="E108" s="4"/>
      <c r="F108" s="4"/>
      <c r="G108" s="169"/>
      <c r="H108" s="4"/>
      <c r="I108" s="171" t="s">
        <v>31</v>
      </c>
      <c r="J108" s="3"/>
      <c r="K108" s="171" t="s">
        <v>31</v>
      </c>
      <c r="L108" s="3"/>
      <c r="M108" s="169" t="s">
        <v>56</v>
      </c>
    </row>
    <row r="109" spans="1:13" s="10" customFormat="1" ht="12.75">
      <c r="A109" s="15"/>
      <c r="B109" s="17"/>
      <c r="C109" s="4"/>
      <c r="D109" s="4"/>
      <c r="E109" s="4"/>
      <c r="F109" s="4"/>
      <c r="G109" s="169"/>
      <c r="H109" s="4"/>
      <c r="I109" s="171"/>
      <c r="J109" s="3"/>
      <c r="K109" s="251"/>
      <c r="L109" s="251"/>
      <c r="M109" s="251"/>
    </row>
    <row r="110" spans="1:13" s="10" customFormat="1" ht="25.5" customHeight="1">
      <c r="A110" s="17"/>
      <c r="B110" s="250" t="s">
        <v>199</v>
      </c>
      <c r="C110" s="250"/>
      <c r="D110" s="250"/>
      <c r="E110" s="250"/>
      <c r="F110" s="250"/>
      <c r="G110" s="250"/>
      <c r="H110" s="250"/>
      <c r="I110" s="250"/>
      <c r="J110" s="250"/>
      <c r="K110" s="250"/>
      <c r="L110" s="250"/>
      <c r="M110" s="250"/>
    </row>
    <row r="111" spans="1:13" s="10" customFormat="1" ht="12.75">
      <c r="A111" s="1" t="s">
        <v>60</v>
      </c>
      <c r="B111" s="17" t="s">
        <v>104</v>
      </c>
      <c r="C111" s="9"/>
      <c r="D111" s="9"/>
      <c r="E111" s="9"/>
      <c r="F111" s="9"/>
      <c r="G111" s="164"/>
      <c r="H111" s="9"/>
      <c r="I111" s="164"/>
      <c r="J111" s="9"/>
      <c r="K111" s="164"/>
      <c r="L111" s="9"/>
      <c r="M111" s="164"/>
    </row>
    <row r="112" spans="1:13" s="10" customFormat="1" ht="12.75">
      <c r="A112" s="1"/>
      <c r="B112" s="17"/>
      <c r="C112" s="9"/>
      <c r="D112" s="9"/>
      <c r="E112" s="9"/>
      <c r="F112" s="9"/>
      <c r="G112" s="164"/>
      <c r="H112" s="9"/>
      <c r="I112" s="164"/>
      <c r="J112" s="9"/>
      <c r="K112" s="164"/>
      <c r="L112" s="9"/>
      <c r="M112" s="164"/>
    </row>
    <row r="113" spans="1:13" s="10" customFormat="1" ht="12.75" customHeight="1">
      <c r="A113" s="1"/>
      <c r="B113" s="263" t="s">
        <v>241</v>
      </c>
      <c r="C113" s="263"/>
      <c r="D113" s="263"/>
      <c r="E113" s="263"/>
      <c r="F113" s="263"/>
      <c r="G113" s="263"/>
      <c r="H113" s="263"/>
      <c r="I113" s="263"/>
      <c r="J113" s="263"/>
      <c r="K113" s="263"/>
      <c r="L113" s="263"/>
      <c r="M113" s="263"/>
    </row>
    <row r="114" spans="1:13" s="10" customFormat="1" ht="12.75">
      <c r="A114" s="1"/>
      <c r="B114" s="263"/>
      <c r="C114" s="263"/>
      <c r="D114" s="263"/>
      <c r="E114" s="263"/>
      <c r="F114" s="263"/>
      <c r="G114" s="263"/>
      <c r="H114" s="263"/>
      <c r="I114" s="263"/>
      <c r="J114" s="263"/>
      <c r="K114" s="263"/>
      <c r="L114" s="263"/>
      <c r="M114" s="263"/>
    </row>
    <row r="115" spans="1:13" s="10" customFormat="1" ht="12.75">
      <c r="A115" s="1"/>
      <c r="B115" s="119"/>
      <c r="C115" s="119"/>
      <c r="D115" s="119"/>
      <c r="E115" s="119"/>
      <c r="F115" s="119"/>
      <c r="G115" s="184"/>
      <c r="H115" s="119"/>
      <c r="I115" s="184"/>
      <c r="J115" s="119"/>
      <c r="K115" s="184"/>
      <c r="L115" s="119"/>
      <c r="M115" s="184"/>
    </row>
    <row r="116" spans="1:13" s="10" customFormat="1" ht="12.75">
      <c r="A116" s="1"/>
      <c r="B116" s="120"/>
      <c r="C116" s="121"/>
      <c r="D116" s="121"/>
      <c r="E116" s="121"/>
      <c r="F116" s="121"/>
      <c r="G116" s="164"/>
      <c r="H116" s="121"/>
      <c r="I116" s="185"/>
      <c r="J116" s="119"/>
      <c r="K116" s="184"/>
      <c r="L116" s="119"/>
      <c r="M116" s="184"/>
    </row>
    <row r="117" spans="2:13" s="10" customFormat="1" ht="12.75">
      <c r="B117" s="246"/>
      <c r="C117" s="246"/>
      <c r="D117" s="246"/>
      <c r="E117" s="246"/>
      <c r="F117" s="246"/>
      <c r="G117" s="246"/>
      <c r="H117" s="121"/>
      <c r="I117" s="177"/>
      <c r="J117" s="9"/>
      <c r="K117" s="164"/>
      <c r="L117" s="9"/>
      <c r="M117" s="164"/>
    </row>
    <row r="118" spans="2:13" s="10" customFormat="1" ht="12.75">
      <c r="B118" s="121"/>
      <c r="C118" s="121"/>
      <c r="D118" s="121"/>
      <c r="E118" s="121"/>
      <c r="F118" s="121"/>
      <c r="G118" s="164"/>
      <c r="H118" s="121"/>
      <c r="I118" s="177"/>
      <c r="J118" s="9"/>
      <c r="K118" s="164"/>
      <c r="L118" s="9"/>
      <c r="M118" s="164"/>
    </row>
    <row r="119" spans="1:13" s="10" customFormat="1" ht="12.75">
      <c r="A119" s="10" t="s">
        <v>62</v>
      </c>
      <c r="G119" s="172"/>
      <c r="I119" s="172"/>
      <c r="K119" s="172"/>
      <c r="M119" s="172"/>
    </row>
    <row r="120" spans="7:13" s="10" customFormat="1" ht="12.75">
      <c r="G120" s="172"/>
      <c r="I120" s="172"/>
      <c r="K120" s="172"/>
      <c r="M120" s="172"/>
    </row>
    <row r="121" spans="1:13" s="172" customFormat="1" ht="12.75">
      <c r="A121" s="3" t="s">
        <v>63</v>
      </c>
      <c r="B121" s="17" t="s">
        <v>80</v>
      </c>
      <c r="C121" s="4"/>
      <c r="D121" s="4"/>
      <c r="E121" s="4"/>
      <c r="F121" s="4"/>
      <c r="G121" s="4"/>
      <c r="H121" s="4"/>
      <c r="I121" s="4"/>
      <c r="J121" s="4"/>
      <c r="K121" s="4"/>
      <c r="L121" s="4"/>
      <c r="M121" s="4"/>
    </row>
    <row r="122" spans="1:13" s="172" customFormat="1" ht="12.75">
      <c r="A122" s="5"/>
      <c r="B122" s="5"/>
      <c r="C122" s="5"/>
      <c r="D122" s="5"/>
      <c r="E122" s="5"/>
      <c r="F122" s="5"/>
      <c r="G122" s="5"/>
      <c r="H122" s="5"/>
      <c r="I122" s="5"/>
      <c r="J122" s="5"/>
      <c r="K122" s="5"/>
      <c r="L122" s="5"/>
      <c r="M122" s="5"/>
    </row>
    <row r="123" spans="1:13" s="172" customFormat="1" ht="12.75">
      <c r="A123" s="5"/>
      <c r="B123" s="250" t="s">
        <v>327</v>
      </c>
      <c r="C123" s="250"/>
      <c r="D123" s="250"/>
      <c r="E123" s="250"/>
      <c r="F123" s="250"/>
      <c r="G123" s="250"/>
      <c r="H123" s="250"/>
      <c r="I123" s="250"/>
      <c r="J123" s="250"/>
      <c r="K123" s="250"/>
      <c r="L123" s="250"/>
      <c r="M123" s="250"/>
    </row>
    <row r="124" spans="1:13" s="172" customFormat="1" ht="12.75">
      <c r="A124" s="5"/>
      <c r="B124" s="250"/>
      <c r="C124" s="250"/>
      <c r="D124" s="250"/>
      <c r="E124" s="250"/>
      <c r="F124" s="250"/>
      <c r="G124" s="250"/>
      <c r="H124" s="250"/>
      <c r="I124" s="250"/>
      <c r="J124" s="250"/>
      <c r="K124" s="250"/>
      <c r="L124" s="250"/>
      <c r="M124" s="250"/>
    </row>
    <row r="125" spans="1:13" s="172" customFormat="1" ht="12.75" hidden="1">
      <c r="A125" s="5"/>
      <c r="B125" s="250"/>
      <c r="C125" s="250"/>
      <c r="D125" s="250"/>
      <c r="E125" s="250"/>
      <c r="F125" s="250"/>
      <c r="G125" s="250"/>
      <c r="H125" s="250"/>
      <c r="I125" s="250"/>
      <c r="J125" s="250"/>
      <c r="K125" s="250"/>
      <c r="L125" s="250"/>
      <c r="M125" s="250"/>
    </row>
    <row r="126" spans="1:13" s="172" customFormat="1" ht="42.75" customHeight="1" hidden="1">
      <c r="A126" s="5"/>
      <c r="B126" s="250"/>
      <c r="C126" s="250"/>
      <c r="D126" s="250"/>
      <c r="E126" s="250"/>
      <c r="F126" s="250"/>
      <c r="G126" s="250"/>
      <c r="H126" s="250"/>
      <c r="I126" s="250"/>
      <c r="J126" s="250"/>
      <c r="K126" s="250"/>
      <c r="L126" s="250"/>
      <c r="M126" s="250"/>
    </row>
    <row r="127" spans="1:13" s="172" customFormat="1" ht="10.5" customHeight="1" hidden="1">
      <c r="A127" s="5"/>
      <c r="B127" s="250"/>
      <c r="C127" s="250"/>
      <c r="D127" s="250"/>
      <c r="E127" s="250"/>
      <c r="F127" s="250"/>
      <c r="G127" s="250"/>
      <c r="H127" s="250"/>
      <c r="I127" s="250"/>
      <c r="J127" s="250"/>
      <c r="K127" s="250"/>
      <c r="L127" s="250"/>
      <c r="M127" s="250"/>
    </row>
    <row r="128" spans="1:13" s="172" customFormat="1" ht="10.5" customHeight="1">
      <c r="A128" s="5"/>
      <c r="B128" s="9"/>
      <c r="C128" s="9"/>
      <c r="D128" s="9"/>
      <c r="E128" s="9"/>
      <c r="F128" s="9"/>
      <c r="G128" s="9"/>
      <c r="H128" s="9"/>
      <c r="I128" s="9"/>
      <c r="J128" s="9"/>
      <c r="K128" s="9"/>
      <c r="L128" s="9"/>
      <c r="M128" s="9"/>
    </row>
    <row r="129" spans="1:13" s="172" customFormat="1" ht="10.5" customHeight="1">
      <c r="A129" s="5"/>
      <c r="B129" s="250" t="s">
        <v>336</v>
      </c>
      <c r="C129" s="250"/>
      <c r="D129" s="250"/>
      <c r="E129" s="250"/>
      <c r="F129" s="250"/>
      <c r="G129" s="250"/>
      <c r="H129" s="250"/>
      <c r="I129" s="250"/>
      <c r="J129" s="250"/>
      <c r="K129" s="250"/>
      <c r="L129" s="250"/>
      <c r="M129" s="250"/>
    </row>
    <row r="130" spans="1:13" s="172" customFormat="1" ht="10.5" customHeight="1">
      <c r="A130" s="5"/>
      <c r="B130" s="250"/>
      <c r="C130" s="250"/>
      <c r="D130" s="250"/>
      <c r="E130" s="250"/>
      <c r="F130" s="250"/>
      <c r="G130" s="250"/>
      <c r="H130" s="250"/>
      <c r="I130" s="250"/>
      <c r="J130" s="250"/>
      <c r="K130" s="250"/>
      <c r="L130" s="250"/>
      <c r="M130" s="250"/>
    </row>
    <row r="131" spans="1:13" s="172" customFormat="1" ht="10.5" customHeight="1">
      <c r="A131" s="5"/>
      <c r="B131" s="250"/>
      <c r="C131" s="250"/>
      <c r="D131" s="250"/>
      <c r="E131" s="250"/>
      <c r="F131" s="250"/>
      <c r="G131" s="250"/>
      <c r="H131" s="250"/>
      <c r="I131" s="250"/>
      <c r="J131" s="250"/>
      <c r="K131" s="250"/>
      <c r="L131" s="250"/>
      <c r="M131" s="250"/>
    </row>
    <row r="132" spans="1:13" s="172" customFormat="1" ht="10.5" customHeight="1">
      <c r="A132" s="5"/>
      <c r="B132" s="250"/>
      <c r="C132" s="250"/>
      <c r="D132" s="250"/>
      <c r="E132" s="250"/>
      <c r="F132" s="250"/>
      <c r="G132" s="250"/>
      <c r="H132" s="250"/>
      <c r="I132" s="250"/>
      <c r="J132" s="250"/>
      <c r="K132" s="250"/>
      <c r="L132" s="250"/>
      <c r="M132" s="250"/>
    </row>
    <row r="133" spans="1:13" s="172" customFormat="1" ht="10.5" customHeight="1">
      <c r="A133" s="5"/>
      <c r="B133" s="250"/>
      <c r="C133" s="250"/>
      <c r="D133" s="250"/>
      <c r="E133" s="250"/>
      <c r="F133" s="250"/>
      <c r="G133" s="250"/>
      <c r="H133" s="250"/>
      <c r="I133" s="250"/>
      <c r="J133" s="250"/>
      <c r="K133" s="250"/>
      <c r="L133" s="250"/>
      <c r="M133" s="250"/>
    </row>
    <row r="134" spans="1:13" s="172" customFormat="1" ht="15.75" customHeight="1">
      <c r="A134" s="5"/>
      <c r="B134" s="250"/>
      <c r="C134" s="250"/>
      <c r="D134" s="250"/>
      <c r="E134" s="250"/>
      <c r="F134" s="250"/>
      <c r="G134" s="250"/>
      <c r="H134" s="250"/>
      <c r="I134" s="250"/>
      <c r="J134" s="250"/>
      <c r="K134" s="250"/>
      <c r="L134" s="250"/>
      <c r="M134" s="250"/>
    </row>
    <row r="135" spans="1:13" s="172" customFormat="1" ht="12.75">
      <c r="A135" s="207" t="s">
        <v>65</v>
      </c>
      <c r="B135" s="6" t="s">
        <v>109</v>
      </c>
      <c r="C135" s="14"/>
      <c r="D135" s="14"/>
      <c r="E135" s="14"/>
      <c r="F135" s="14"/>
      <c r="G135" s="14"/>
      <c r="H135" s="14"/>
      <c r="I135" s="14"/>
      <c r="J135" s="14"/>
      <c r="K135" s="14"/>
      <c r="L135" s="14"/>
      <c r="M135" s="5"/>
    </row>
    <row r="136" spans="1:13" s="172" customFormat="1" ht="12.75">
      <c r="A136" s="5"/>
      <c r="B136" s="14"/>
      <c r="C136" s="14"/>
      <c r="D136" s="14"/>
      <c r="E136" s="14"/>
      <c r="F136" s="14"/>
      <c r="G136" s="14"/>
      <c r="H136" s="14"/>
      <c r="I136" s="14"/>
      <c r="J136" s="14"/>
      <c r="K136" s="14"/>
      <c r="L136" s="14"/>
      <c r="M136" s="5"/>
    </row>
    <row r="137" spans="1:13" s="172" customFormat="1" ht="46.5" customHeight="1">
      <c r="A137" s="5"/>
      <c r="B137" s="254" t="s">
        <v>329</v>
      </c>
      <c r="C137" s="254"/>
      <c r="D137" s="254"/>
      <c r="E137" s="254"/>
      <c r="F137" s="254"/>
      <c r="G137" s="254"/>
      <c r="H137" s="254"/>
      <c r="I137" s="254"/>
      <c r="J137" s="254"/>
      <c r="K137" s="254"/>
      <c r="L137" s="254"/>
      <c r="M137" s="254"/>
    </row>
    <row r="138" spans="1:13" s="10" customFormat="1" ht="6.75" customHeight="1">
      <c r="A138" s="5"/>
      <c r="B138" s="254"/>
      <c r="C138" s="254"/>
      <c r="D138" s="254"/>
      <c r="E138" s="254"/>
      <c r="F138" s="254"/>
      <c r="G138" s="254"/>
      <c r="H138" s="254"/>
      <c r="I138" s="254"/>
      <c r="J138" s="254"/>
      <c r="K138" s="254"/>
      <c r="L138" s="254"/>
      <c r="M138" s="254"/>
    </row>
    <row r="139" spans="1:13" s="10" customFormat="1" ht="10.5" customHeight="1">
      <c r="A139" s="5"/>
      <c r="B139" s="254"/>
      <c r="C139" s="254"/>
      <c r="D139" s="254"/>
      <c r="E139" s="254"/>
      <c r="F139" s="254"/>
      <c r="G139" s="254"/>
      <c r="H139" s="254"/>
      <c r="I139" s="254"/>
      <c r="J139" s="254"/>
      <c r="K139" s="254"/>
      <c r="L139" s="254"/>
      <c r="M139" s="254"/>
    </row>
    <row r="140" spans="2:14" ht="12.75" customHeight="1">
      <c r="B140" s="60"/>
      <c r="C140" s="61"/>
      <c r="D140" s="61"/>
      <c r="E140" s="61"/>
      <c r="F140" s="62"/>
      <c r="G140" s="208" t="s">
        <v>118</v>
      </c>
      <c r="H140" s="63"/>
      <c r="I140" s="63" t="s">
        <v>119</v>
      </c>
      <c r="J140" s="64"/>
      <c r="K140" s="209"/>
      <c r="L140" s="65"/>
      <c r="M140" s="11"/>
      <c r="N140" s="14"/>
    </row>
    <row r="141" spans="2:14" ht="12.75" customHeight="1">
      <c r="B141" s="66"/>
      <c r="C141" s="67"/>
      <c r="D141" s="67"/>
      <c r="E141" s="67"/>
      <c r="F141" s="68"/>
      <c r="G141" s="210" t="s">
        <v>120</v>
      </c>
      <c r="H141" s="69"/>
      <c r="I141" s="69" t="s">
        <v>120</v>
      </c>
      <c r="J141" s="70"/>
      <c r="K141" s="211"/>
      <c r="L141" s="71"/>
      <c r="M141" s="11"/>
      <c r="N141" s="14"/>
    </row>
    <row r="142" spans="2:14" ht="12.75" customHeight="1">
      <c r="B142" s="66"/>
      <c r="C142" s="67"/>
      <c r="D142" s="67"/>
      <c r="E142" s="67"/>
      <c r="F142" s="68"/>
      <c r="G142" s="210" t="s">
        <v>320</v>
      </c>
      <c r="H142" s="69"/>
      <c r="I142" s="210" t="s">
        <v>305</v>
      </c>
      <c r="J142" s="70"/>
      <c r="K142" s="265" t="s">
        <v>121</v>
      </c>
      <c r="L142" s="266"/>
      <c r="M142" s="11"/>
      <c r="N142" s="14"/>
    </row>
    <row r="143" spans="2:14" ht="12.75" customHeight="1">
      <c r="B143" s="66"/>
      <c r="C143" s="67"/>
      <c r="D143" s="67"/>
      <c r="E143" s="67"/>
      <c r="F143" s="68"/>
      <c r="G143" s="210" t="s">
        <v>122</v>
      </c>
      <c r="H143" s="69"/>
      <c r="I143" s="210" t="s">
        <v>122</v>
      </c>
      <c r="J143" s="70"/>
      <c r="K143" s="211"/>
      <c r="L143" s="71"/>
      <c r="M143" s="11"/>
      <c r="N143" s="14"/>
    </row>
    <row r="144" spans="2:14" ht="12.75" customHeight="1">
      <c r="B144" s="72"/>
      <c r="C144" s="73"/>
      <c r="D144" s="73"/>
      <c r="E144" s="73"/>
      <c r="F144" s="74"/>
      <c r="G144" s="212" t="s">
        <v>4</v>
      </c>
      <c r="H144" s="75"/>
      <c r="I144" s="75" t="s">
        <v>4</v>
      </c>
      <c r="J144" s="76"/>
      <c r="K144" s="213" t="s">
        <v>4</v>
      </c>
      <c r="L144" s="77" t="s">
        <v>123</v>
      </c>
      <c r="M144" s="11"/>
      <c r="N144" s="14"/>
    </row>
    <row r="145" spans="2:14" ht="12.75" customHeight="1">
      <c r="B145" s="136" t="s">
        <v>124</v>
      </c>
      <c r="C145" s="137"/>
      <c r="D145" s="137"/>
      <c r="E145" s="137"/>
      <c r="F145" s="138"/>
      <c r="G145" s="214">
        <v>11890</v>
      </c>
      <c r="H145" s="139"/>
      <c r="I145" s="214">
        <v>5684</v>
      </c>
      <c r="J145" s="140"/>
      <c r="K145" s="215">
        <f>G145-I145</f>
        <v>6206</v>
      </c>
      <c r="L145" s="141">
        <f>K145/I145*100</f>
        <v>109.18367346938776</v>
      </c>
      <c r="M145" s="11"/>
      <c r="N145" s="14"/>
    </row>
    <row r="146" spans="2:14" ht="12.75" customHeight="1">
      <c r="B146" s="136" t="s">
        <v>306</v>
      </c>
      <c r="C146" s="137"/>
      <c r="D146" s="137"/>
      <c r="E146" s="137"/>
      <c r="F146" s="142"/>
      <c r="G146" s="216">
        <v>135</v>
      </c>
      <c r="H146" s="139"/>
      <c r="I146" s="216">
        <v>-217</v>
      </c>
      <c r="J146" s="140"/>
      <c r="K146" s="215">
        <f>G146-I146</f>
        <v>352</v>
      </c>
      <c r="L146" s="141" t="s">
        <v>304</v>
      </c>
      <c r="M146" s="11"/>
      <c r="N146" s="14"/>
    </row>
    <row r="147" spans="2:14" ht="12.75" customHeight="1">
      <c r="B147" s="143" t="s">
        <v>219</v>
      </c>
      <c r="C147" s="144"/>
      <c r="D147" s="144"/>
      <c r="E147" s="144"/>
      <c r="F147" s="145"/>
      <c r="G147" s="217">
        <v>193</v>
      </c>
      <c r="H147" s="146"/>
      <c r="I147" s="217">
        <v>-229</v>
      </c>
      <c r="J147" s="147"/>
      <c r="K147" s="218">
        <f>G147-I147</f>
        <v>422</v>
      </c>
      <c r="L147" s="148" t="s">
        <v>304</v>
      </c>
      <c r="M147" s="11"/>
      <c r="N147" s="14"/>
    </row>
    <row r="148" spans="2:13" ht="12.75" customHeight="1">
      <c r="B148" s="78"/>
      <c r="C148" s="78"/>
      <c r="D148" s="78"/>
      <c r="E148" s="79"/>
      <c r="F148" s="79"/>
      <c r="G148" s="219"/>
      <c r="H148" s="80"/>
      <c r="I148" s="11"/>
      <c r="J148" s="11"/>
      <c r="K148" s="11"/>
      <c r="L148" s="11"/>
      <c r="M148" s="14"/>
    </row>
    <row r="149" spans="1:2" ht="12.75" customHeight="1">
      <c r="A149" s="20" t="s">
        <v>66</v>
      </c>
      <c r="B149" s="10" t="s">
        <v>171</v>
      </c>
    </row>
    <row r="150" spans="1:2" ht="12.75" customHeight="1">
      <c r="A150" s="20"/>
      <c r="B150" s="10"/>
    </row>
    <row r="151" spans="1:13" ht="12.75" customHeight="1">
      <c r="A151" s="20"/>
      <c r="B151" s="261" t="s">
        <v>330</v>
      </c>
      <c r="C151" s="261"/>
      <c r="D151" s="261"/>
      <c r="E151" s="261"/>
      <c r="F151" s="261"/>
      <c r="G151" s="261"/>
      <c r="H151" s="261"/>
      <c r="I151" s="261"/>
      <c r="J151" s="261"/>
      <c r="K151" s="261"/>
      <c r="L151" s="261"/>
      <c r="M151" s="261"/>
    </row>
    <row r="152" spans="1:13" ht="12.75" customHeight="1">
      <c r="A152" s="20"/>
      <c r="B152" s="261"/>
      <c r="C152" s="261"/>
      <c r="D152" s="261"/>
      <c r="E152" s="261"/>
      <c r="F152" s="261"/>
      <c r="G152" s="261"/>
      <c r="H152" s="261"/>
      <c r="I152" s="261"/>
      <c r="J152" s="261"/>
      <c r="K152" s="261"/>
      <c r="L152" s="261"/>
      <c r="M152" s="261"/>
    </row>
    <row r="153" spans="1:13" ht="12.75">
      <c r="A153" s="20"/>
      <c r="B153" s="28"/>
      <c r="C153" s="28"/>
      <c r="D153" s="28"/>
      <c r="E153" s="28"/>
      <c r="F153" s="28"/>
      <c r="G153" s="186"/>
      <c r="H153" s="28"/>
      <c r="I153" s="186"/>
      <c r="J153" s="28"/>
      <c r="K153" s="186"/>
      <c r="L153" s="28"/>
      <c r="M153" s="186"/>
    </row>
    <row r="154" spans="1:13" ht="12.75" customHeight="1">
      <c r="A154" s="20"/>
      <c r="B154" s="248" t="s">
        <v>331</v>
      </c>
      <c r="C154" s="248"/>
      <c r="D154" s="248"/>
      <c r="E154" s="248"/>
      <c r="F154" s="248"/>
      <c r="G154" s="248"/>
      <c r="H154" s="248"/>
      <c r="I154" s="248"/>
      <c r="J154" s="248"/>
      <c r="K154" s="248"/>
      <c r="L154" s="248"/>
      <c r="M154" s="248"/>
    </row>
    <row r="155" spans="1:13" ht="12.75">
      <c r="A155" s="20"/>
      <c r="B155" s="248"/>
      <c r="C155" s="248"/>
      <c r="D155" s="248"/>
      <c r="E155" s="248"/>
      <c r="F155" s="248"/>
      <c r="G155" s="248"/>
      <c r="H155" s="248"/>
      <c r="I155" s="248"/>
      <c r="J155" s="248"/>
      <c r="K155" s="248"/>
      <c r="L155" s="248"/>
      <c r="M155" s="248"/>
    </row>
    <row r="156" spans="1:13" ht="12.75">
      <c r="A156" s="3"/>
      <c r="B156" s="18"/>
      <c r="C156" s="9"/>
      <c r="D156" s="9"/>
      <c r="E156" s="9"/>
      <c r="F156" s="9"/>
      <c r="G156" s="164"/>
      <c r="H156" s="9"/>
      <c r="I156" s="164"/>
      <c r="J156" s="9"/>
      <c r="K156" s="164"/>
      <c r="L156" s="9"/>
      <c r="M156" s="164"/>
    </row>
    <row r="157" spans="1:13" ht="12.75">
      <c r="A157" s="1" t="s">
        <v>67</v>
      </c>
      <c r="B157" s="17" t="s">
        <v>94</v>
      </c>
      <c r="C157" s="81"/>
      <c r="D157" s="81"/>
      <c r="L157" s="9"/>
      <c r="M157" s="164"/>
    </row>
    <row r="158" spans="2:13" ht="12.75">
      <c r="B158" s="17"/>
      <c r="C158" s="81"/>
      <c r="D158" s="81"/>
      <c r="L158" s="9"/>
      <c r="M158" s="164"/>
    </row>
    <row r="159" spans="2:13" ht="12.75">
      <c r="B159" s="4" t="s">
        <v>95</v>
      </c>
      <c r="C159" s="81"/>
      <c r="D159" s="81"/>
      <c r="L159" s="9"/>
      <c r="M159" s="164"/>
    </row>
    <row r="161" spans="1:13" ht="12.75">
      <c r="A161" s="1" t="s">
        <v>69</v>
      </c>
      <c r="B161" s="244" t="s">
        <v>64</v>
      </c>
      <c r="C161" s="244"/>
      <c r="D161" s="244"/>
      <c r="E161" s="244"/>
      <c r="F161" s="244"/>
      <c r="G161" s="244"/>
      <c r="H161" s="244"/>
      <c r="I161" s="244"/>
      <c r="J161" s="13"/>
      <c r="K161" s="191"/>
      <c r="L161" s="18"/>
      <c r="M161" s="191"/>
    </row>
    <row r="162" spans="1:13" ht="12.75">
      <c r="A162" s="3"/>
      <c r="B162" s="14"/>
      <c r="C162" s="14"/>
      <c r="D162" s="14"/>
      <c r="E162" s="14"/>
      <c r="F162" s="14"/>
      <c r="G162" s="175"/>
      <c r="H162" s="14"/>
      <c r="I162" s="242" t="s">
        <v>183</v>
      </c>
      <c r="J162" s="6"/>
      <c r="K162" s="242" t="s">
        <v>184</v>
      </c>
      <c r="L162" s="14"/>
      <c r="M162" s="175"/>
    </row>
    <row r="163" spans="1:13" ht="12.75">
      <c r="A163" s="3"/>
      <c r="B163" s="14"/>
      <c r="C163" s="14"/>
      <c r="D163" s="14"/>
      <c r="E163" s="14"/>
      <c r="F163" s="14"/>
      <c r="G163" s="175"/>
      <c r="H163" s="14"/>
      <c r="I163" s="242" t="s">
        <v>4</v>
      </c>
      <c r="J163" s="6"/>
      <c r="K163" s="242" t="s">
        <v>4</v>
      </c>
      <c r="L163" s="14"/>
      <c r="M163" s="175"/>
    </row>
    <row r="164" spans="1:13" ht="12.75">
      <c r="A164" s="3"/>
      <c r="B164" s="14"/>
      <c r="C164" s="14"/>
      <c r="D164" s="14" t="s">
        <v>182</v>
      </c>
      <c r="E164" s="14"/>
      <c r="F164" s="14"/>
      <c r="G164" s="175"/>
      <c r="H164" s="14"/>
      <c r="I164" s="220">
        <v>-58</v>
      </c>
      <c r="J164" s="14"/>
      <c r="K164" s="14">
        <v>37</v>
      </c>
      <c r="L164" s="14"/>
      <c r="M164" s="175"/>
    </row>
    <row r="165" spans="1:13" ht="12.75">
      <c r="A165" s="3"/>
      <c r="B165" s="14"/>
      <c r="C165" s="14"/>
      <c r="D165" s="14"/>
      <c r="E165" s="14"/>
      <c r="F165" s="14"/>
      <c r="G165" s="175"/>
      <c r="H165" s="14"/>
      <c r="I165" s="14"/>
      <c r="J165" s="14"/>
      <c r="K165" s="14"/>
      <c r="L165" s="14"/>
      <c r="M165" s="175"/>
    </row>
    <row r="166" spans="1:13" ht="12.75">
      <c r="A166" s="3"/>
      <c r="B166" s="14"/>
      <c r="C166" s="14"/>
      <c r="D166" s="14"/>
      <c r="E166" s="14"/>
      <c r="F166" s="14"/>
      <c r="G166" s="175"/>
      <c r="H166" s="14"/>
      <c r="I166" s="221">
        <f>SUM(I164:I165)</f>
        <v>-58</v>
      </c>
      <c r="J166" s="14"/>
      <c r="K166" s="222">
        <f>SUM(K164:K165)</f>
        <v>37</v>
      </c>
      <c r="L166" s="14"/>
      <c r="M166" s="175"/>
    </row>
    <row r="167" spans="1:13" ht="12.75">
      <c r="A167" s="3"/>
      <c r="B167" s="14"/>
      <c r="C167" s="14"/>
      <c r="D167" s="14"/>
      <c r="E167" s="14"/>
      <c r="F167" s="14"/>
      <c r="G167" s="175"/>
      <c r="H167" s="14"/>
      <c r="I167" s="14"/>
      <c r="J167" s="14"/>
      <c r="K167" s="14"/>
      <c r="L167" s="14"/>
      <c r="M167" s="175"/>
    </row>
    <row r="168" spans="1:13" ht="12.75">
      <c r="A168" s="1" t="s">
        <v>70</v>
      </c>
      <c r="B168" s="244" t="s">
        <v>243</v>
      </c>
      <c r="C168" s="249"/>
      <c r="D168" s="249"/>
      <c r="E168" s="249"/>
      <c r="F168" s="249"/>
      <c r="G168" s="249"/>
      <c r="H168" s="249"/>
      <c r="I168" s="249"/>
      <c r="J168" s="249"/>
      <c r="K168" s="249"/>
      <c r="L168" s="9"/>
      <c r="M168" s="164"/>
    </row>
    <row r="169" spans="1:13" ht="12.75">
      <c r="A169" s="1"/>
      <c r="B169" s="13"/>
      <c r="C169" s="14"/>
      <c r="D169" s="14"/>
      <c r="E169" s="14"/>
      <c r="F169" s="14"/>
      <c r="G169" s="175"/>
      <c r="H169" s="14"/>
      <c r="I169" s="175"/>
      <c r="J169" s="14"/>
      <c r="K169" s="175"/>
      <c r="L169" s="9"/>
      <c r="M169" s="164"/>
    </row>
    <row r="170" spans="1:13" ht="12.75">
      <c r="A170" s="3"/>
      <c r="B170" s="18"/>
      <c r="C170" s="9"/>
      <c r="D170" s="9"/>
      <c r="E170" s="9"/>
      <c r="F170" s="9"/>
      <c r="G170" s="164"/>
      <c r="H170" s="9"/>
      <c r="I170" s="241" t="s">
        <v>239</v>
      </c>
      <c r="J170" s="46"/>
      <c r="K170" s="241" t="s">
        <v>240</v>
      </c>
      <c r="L170" s="9"/>
      <c r="M170" s="164"/>
    </row>
    <row r="171" spans="1:14" ht="12.75">
      <c r="A171" s="3"/>
      <c r="B171" s="26" t="s">
        <v>244</v>
      </c>
      <c r="C171" s="9"/>
      <c r="D171" s="9"/>
      <c r="E171" s="9"/>
      <c r="F171" s="9"/>
      <c r="G171" s="164"/>
      <c r="H171" s="9"/>
      <c r="I171" s="241" t="s">
        <v>320</v>
      </c>
      <c r="J171" s="241"/>
      <c r="K171" s="241" t="s">
        <v>236</v>
      </c>
      <c r="L171" s="9"/>
      <c r="M171" s="164"/>
      <c r="N171" s="21"/>
    </row>
    <row r="172" spans="1:14" ht="12.75">
      <c r="A172" s="3"/>
      <c r="B172" s="161"/>
      <c r="C172" s="9"/>
      <c r="D172" s="9"/>
      <c r="E172" s="9"/>
      <c r="F172" s="9"/>
      <c r="G172" s="164"/>
      <c r="H172" s="9"/>
      <c r="I172" s="1" t="s">
        <v>4</v>
      </c>
      <c r="J172" s="1"/>
      <c r="K172" s="1" t="s">
        <v>4</v>
      </c>
      <c r="L172" s="9"/>
      <c r="M172" s="164"/>
      <c r="N172" s="162"/>
    </row>
    <row r="173" spans="1:14" ht="12.75">
      <c r="A173" s="3"/>
      <c r="B173" s="161" t="s">
        <v>237</v>
      </c>
      <c r="C173" s="9"/>
      <c r="D173" s="161"/>
      <c r="E173" s="9"/>
      <c r="F173" s="9"/>
      <c r="G173" s="164"/>
      <c r="H173" s="9"/>
      <c r="I173" s="223">
        <v>-15562</v>
      </c>
      <c r="J173" s="9"/>
      <c r="K173" s="223">
        <v>-15566</v>
      </c>
      <c r="L173" s="9"/>
      <c r="M173" s="164"/>
      <c r="N173" s="163"/>
    </row>
    <row r="174" spans="1:14" ht="12.75">
      <c r="A174" s="3"/>
      <c r="B174" s="161" t="s">
        <v>238</v>
      </c>
      <c r="C174" s="9"/>
      <c r="D174" s="161"/>
      <c r="E174" s="9"/>
      <c r="F174" s="9"/>
      <c r="G174" s="164"/>
      <c r="H174" s="9"/>
      <c r="I174" s="224">
        <v>-29</v>
      </c>
      <c r="J174" s="9"/>
      <c r="K174" s="224">
        <f>-29</f>
        <v>-29</v>
      </c>
      <c r="L174" s="9"/>
      <c r="M174" s="164"/>
      <c r="N174" s="162"/>
    </row>
    <row r="175" spans="1:14" ht="13.5" thickBot="1">
      <c r="A175" s="3"/>
      <c r="B175" s="26" t="s">
        <v>245</v>
      </c>
      <c r="C175" s="9"/>
      <c r="D175" s="9"/>
      <c r="E175" s="9"/>
      <c r="F175" s="9"/>
      <c r="G175" s="164"/>
      <c r="H175" s="9"/>
      <c r="I175" s="225">
        <f>SUM(I173:I174)</f>
        <v>-15591</v>
      </c>
      <c r="J175" s="9"/>
      <c r="K175" s="225">
        <f>SUM(K173:K174)</f>
        <v>-15595</v>
      </c>
      <c r="L175" s="9"/>
      <c r="M175" s="164"/>
      <c r="N175" s="21"/>
    </row>
    <row r="176" spans="1:14" ht="13.5" thickTop="1">
      <c r="A176" s="3"/>
      <c r="B176" s="26"/>
      <c r="C176" s="9"/>
      <c r="D176" s="9"/>
      <c r="E176" s="9"/>
      <c r="F176" s="9"/>
      <c r="G176" s="164"/>
      <c r="H176" s="9"/>
      <c r="I176" s="9"/>
      <c r="J176" s="9"/>
      <c r="K176" s="226"/>
      <c r="L176" s="9"/>
      <c r="M176" s="164"/>
      <c r="N176" s="21"/>
    </row>
    <row r="177" spans="1:13" ht="12.75">
      <c r="A177" s="3"/>
      <c r="B177" s="26"/>
      <c r="C177" s="9"/>
      <c r="D177" s="9"/>
      <c r="E177" s="9"/>
      <c r="F177" s="9"/>
      <c r="G177" s="164"/>
      <c r="H177" s="9"/>
      <c r="I177" s="9"/>
      <c r="J177" s="9"/>
      <c r="K177" s="226"/>
      <c r="L177" s="9"/>
      <c r="M177" s="164"/>
    </row>
    <row r="178" spans="1:13" ht="12.75">
      <c r="A178" s="3"/>
      <c r="B178" s="26"/>
      <c r="C178" s="9"/>
      <c r="D178" s="9"/>
      <c r="E178" s="9"/>
      <c r="F178" s="9"/>
      <c r="G178" s="164"/>
      <c r="H178" s="9"/>
      <c r="I178" s="164"/>
      <c r="J178" s="9"/>
      <c r="K178" s="176"/>
      <c r="L178" s="9"/>
      <c r="M178" s="164"/>
    </row>
    <row r="179" spans="1:13" ht="12.75">
      <c r="A179" s="3"/>
      <c r="B179" s="26"/>
      <c r="C179" s="9"/>
      <c r="D179" s="9"/>
      <c r="E179" s="9"/>
      <c r="F179" s="9"/>
      <c r="G179" s="164"/>
      <c r="H179" s="9"/>
      <c r="I179" s="164"/>
      <c r="J179" s="9"/>
      <c r="K179" s="176"/>
      <c r="L179" s="9"/>
      <c r="M179" s="164"/>
    </row>
    <row r="180" spans="1:13" ht="12.75">
      <c r="A180" s="3"/>
      <c r="B180" s="18"/>
      <c r="C180" s="9"/>
      <c r="D180" s="9"/>
      <c r="E180" s="9"/>
      <c r="F180" s="9"/>
      <c r="G180" s="164"/>
      <c r="H180" s="9"/>
      <c r="I180" s="164"/>
      <c r="J180" s="9"/>
      <c r="K180" s="176"/>
      <c r="L180" s="9"/>
      <c r="M180" s="164"/>
    </row>
    <row r="181" spans="1:13" ht="12.75">
      <c r="A181" s="1" t="s">
        <v>72</v>
      </c>
      <c r="B181" s="244" t="s">
        <v>68</v>
      </c>
      <c r="C181" s="249"/>
      <c r="D181" s="249"/>
      <c r="E181" s="249"/>
      <c r="F181" s="249"/>
      <c r="G181" s="249"/>
      <c r="H181" s="249"/>
      <c r="I181" s="249"/>
      <c r="J181" s="249"/>
      <c r="K181" s="249"/>
      <c r="L181" s="9"/>
      <c r="M181" s="164"/>
    </row>
    <row r="182" spans="1:13" ht="12.75">
      <c r="A182" s="1"/>
      <c r="B182" s="13"/>
      <c r="C182" s="14"/>
      <c r="D182" s="14"/>
      <c r="E182" s="14"/>
      <c r="F182" s="14"/>
      <c r="G182" s="175"/>
      <c r="H182" s="14"/>
      <c r="I182" s="175"/>
      <c r="J182" s="14"/>
      <c r="K182" s="175"/>
      <c r="L182" s="9"/>
      <c r="M182" s="164"/>
    </row>
    <row r="183" spans="1:13" ht="12.75">
      <c r="A183" s="3"/>
      <c r="B183" s="4" t="s">
        <v>321</v>
      </c>
      <c r="C183" s="9"/>
      <c r="D183" s="9"/>
      <c r="E183" s="9"/>
      <c r="F183" s="9"/>
      <c r="G183" s="164"/>
      <c r="H183" s="9"/>
      <c r="I183" s="164"/>
      <c r="J183" s="9"/>
      <c r="K183" s="176"/>
      <c r="L183" s="9"/>
      <c r="M183" s="164"/>
    </row>
    <row r="185" spans="1:13" ht="12.75">
      <c r="A185" s="1" t="s">
        <v>75</v>
      </c>
      <c r="B185" s="253" t="s">
        <v>100</v>
      </c>
      <c r="C185" s="253"/>
      <c r="D185" s="253"/>
      <c r="E185" s="253"/>
      <c r="F185" s="253"/>
      <c r="G185" s="253"/>
      <c r="H185" s="253"/>
      <c r="I185" s="164"/>
      <c r="J185" s="9"/>
      <c r="K185" s="164"/>
      <c r="L185" s="9"/>
      <c r="M185" s="164"/>
    </row>
    <row r="186" spans="1:13" ht="12.75">
      <c r="A186" s="1"/>
      <c r="B186" s="46"/>
      <c r="C186" s="46"/>
      <c r="D186" s="46"/>
      <c r="E186" s="46"/>
      <c r="F186" s="46"/>
      <c r="G186" s="192"/>
      <c r="H186" s="46"/>
      <c r="I186" s="164"/>
      <c r="J186" s="9"/>
      <c r="K186" s="164"/>
      <c r="L186" s="9"/>
      <c r="M186" s="164"/>
    </row>
    <row r="187" spans="1:13" ht="12.75">
      <c r="A187" s="1"/>
      <c r="B187" s="267" t="s">
        <v>200</v>
      </c>
      <c r="C187" s="245"/>
      <c r="D187" s="245"/>
      <c r="E187" s="245"/>
      <c r="F187" s="245"/>
      <c r="G187" s="245"/>
      <c r="H187" s="245"/>
      <c r="I187" s="245"/>
      <c r="J187" s="245"/>
      <c r="K187" s="245"/>
      <c r="L187" s="245"/>
      <c r="M187" s="245"/>
    </row>
    <row r="188" spans="1:13" ht="12.75">
      <c r="A188" s="1"/>
      <c r="B188" s="19"/>
      <c r="C188" s="19"/>
      <c r="D188" s="19"/>
      <c r="E188" s="19"/>
      <c r="F188" s="19"/>
      <c r="G188" s="183"/>
      <c r="H188" s="19"/>
      <c r="I188" s="183"/>
      <c r="J188" s="19"/>
      <c r="K188" s="183"/>
      <c r="L188" s="19"/>
      <c r="M188" s="183"/>
    </row>
    <row r="189" spans="1:13" ht="12.75">
      <c r="A189" s="3"/>
      <c r="B189" s="9"/>
      <c r="D189" s="82"/>
      <c r="E189" s="82"/>
      <c r="I189" s="178"/>
      <c r="J189" s="22"/>
      <c r="K189" s="178"/>
      <c r="L189" s="21"/>
      <c r="M189" s="178"/>
    </row>
    <row r="190" spans="1:13" ht="12.75">
      <c r="A190" s="1" t="s">
        <v>76</v>
      </c>
      <c r="B190" s="12" t="s">
        <v>71</v>
      </c>
      <c r="C190" s="9"/>
      <c r="D190" s="9"/>
      <c r="E190" s="9"/>
      <c r="F190" s="9"/>
      <c r="G190" s="164"/>
      <c r="H190" s="9"/>
      <c r="I190" s="164"/>
      <c r="J190" s="9"/>
      <c r="K190" s="164"/>
      <c r="L190" s="9"/>
      <c r="M190" s="164"/>
    </row>
    <row r="191" spans="1:13" ht="12.75">
      <c r="A191" s="1"/>
      <c r="B191" s="12"/>
      <c r="C191" s="9"/>
      <c r="D191" s="9"/>
      <c r="E191" s="9"/>
      <c r="F191" s="9"/>
      <c r="G191" s="164"/>
      <c r="H191" s="9"/>
      <c r="I191" s="227" t="s">
        <v>134</v>
      </c>
      <c r="J191" s="227"/>
      <c r="K191" s="227" t="s">
        <v>134</v>
      </c>
      <c r="L191" s="46"/>
      <c r="M191" s="164"/>
    </row>
    <row r="192" spans="1:13" ht="12.75">
      <c r="A192" s="1"/>
      <c r="B192" s="12"/>
      <c r="C192" s="9"/>
      <c r="D192" s="9"/>
      <c r="E192" s="9"/>
      <c r="F192" s="9"/>
      <c r="G192" s="164"/>
      <c r="H192" s="9"/>
      <c r="I192" s="227" t="s">
        <v>322</v>
      </c>
      <c r="J192" s="227"/>
      <c r="K192" s="227" t="s">
        <v>236</v>
      </c>
      <c r="L192" s="46"/>
      <c r="M192" s="192"/>
    </row>
    <row r="193" spans="1:13" ht="12.75">
      <c r="A193" s="1"/>
      <c r="B193" s="12"/>
      <c r="C193" s="9"/>
      <c r="D193" s="9"/>
      <c r="E193" s="9"/>
      <c r="F193" s="9"/>
      <c r="G193" s="164"/>
      <c r="H193" s="9"/>
      <c r="I193" s="227" t="s">
        <v>4</v>
      </c>
      <c r="J193" s="227"/>
      <c r="K193" s="227" t="s">
        <v>4</v>
      </c>
      <c r="L193" s="46"/>
      <c r="M193" s="164"/>
    </row>
    <row r="194" spans="1:13" ht="12.75">
      <c r="A194" s="1"/>
      <c r="B194" s="12"/>
      <c r="C194" s="9"/>
      <c r="D194" s="247" t="s">
        <v>135</v>
      </c>
      <c r="E194" s="247"/>
      <c r="F194" s="9"/>
      <c r="G194" s="164"/>
      <c r="H194" s="9"/>
      <c r="I194" s="228"/>
      <c r="J194" s="228"/>
      <c r="K194" s="229"/>
      <c r="L194" s="46"/>
      <c r="M194" s="164"/>
    </row>
    <row r="195" spans="1:13" ht="13.5" thickBot="1">
      <c r="A195" s="1"/>
      <c r="B195" s="12"/>
      <c r="C195" s="9"/>
      <c r="D195" s="9" t="s">
        <v>136</v>
      </c>
      <c r="E195" s="9"/>
      <c r="F195" s="9"/>
      <c r="G195" s="164"/>
      <c r="H195" s="9"/>
      <c r="I195" s="230">
        <v>9454</v>
      </c>
      <c r="J195" s="29"/>
      <c r="K195" s="230">
        <v>19796</v>
      </c>
      <c r="L195" s="46"/>
      <c r="M195" s="164"/>
    </row>
    <row r="196" spans="1:13" ht="13.5" thickTop="1">
      <c r="A196" s="1"/>
      <c r="B196" s="12"/>
      <c r="C196" s="9"/>
      <c r="D196" s="9"/>
      <c r="E196" s="9"/>
      <c r="F196" s="9"/>
      <c r="G196" s="164"/>
      <c r="H196" s="9"/>
      <c r="I196" s="228"/>
      <c r="J196" s="228"/>
      <c r="K196" s="22"/>
      <c r="L196" s="46"/>
      <c r="M196" s="164"/>
    </row>
    <row r="197" spans="1:13" ht="12.75">
      <c r="A197" s="15"/>
      <c r="B197" s="12"/>
      <c r="C197" s="9"/>
      <c r="D197" s="247" t="s">
        <v>137</v>
      </c>
      <c r="E197" s="247"/>
      <c r="F197" s="9"/>
      <c r="G197" s="164"/>
      <c r="H197" s="9"/>
      <c r="I197" s="228"/>
      <c r="J197" s="228"/>
      <c r="K197" s="229"/>
      <c r="L197" s="46"/>
      <c r="M197" s="164"/>
    </row>
    <row r="198" spans="1:13" ht="13.5" thickBot="1">
      <c r="A198" s="15"/>
      <c r="B198" s="12"/>
      <c r="C198" s="9"/>
      <c r="D198" s="9" t="s">
        <v>136</v>
      </c>
      <c r="E198" s="9"/>
      <c r="F198" s="9"/>
      <c r="G198" s="164"/>
      <c r="H198" s="9"/>
      <c r="I198" s="231">
        <v>4853</v>
      </c>
      <c r="J198" s="29"/>
      <c r="K198" s="231">
        <v>4853</v>
      </c>
      <c r="L198" s="46"/>
      <c r="M198" s="164"/>
    </row>
    <row r="199" spans="7:12" ht="12.75" customHeight="1" thickTop="1">
      <c r="G199" s="164"/>
      <c r="I199" s="5"/>
      <c r="K199" s="10"/>
      <c r="L199" s="10"/>
    </row>
    <row r="200" spans="1:13" ht="13.5" customHeight="1">
      <c r="A200" s="1" t="s">
        <v>78</v>
      </c>
      <c r="B200" s="17" t="s">
        <v>226</v>
      </c>
      <c r="C200" s="4"/>
      <c r="D200" s="4"/>
      <c r="E200" s="4"/>
      <c r="F200" s="4"/>
      <c r="G200" s="169"/>
      <c r="H200" s="4"/>
      <c r="I200" s="171" t="s">
        <v>31</v>
      </c>
      <c r="J200" s="3"/>
      <c r="K200" s="193" t="s">
        <v>31</v>
      </c>
      <c r="L200" s="1"/>
      <c r="M200" s="169" t="s">
        <v>56</v>
      </c>
    </row>
    <row r="201" spans="1:13" ht="13.5" customHeight="1">
      <c r="A201" s="15"/>
      <c r="B201" s="17"/>
      <c r="C201" s="4"/>
      <c r="D201" s="4"/>
      <c r="E201" s="4"/>
      <c r="F201" s="4"/>
      <c r="G201" s="169"/>
      <c r="H201" s="4"/>
      <c r="I201" s="171"/>
      <c r="J201" s="3"/>
      <c r="K201" s="251"/>
      <c r="L201" s="251"/>
      <c r="M201" s="251"/>
    </row>
    <row r="202" spans="1:13" ht="13.5" customHeight="1">
      <c r="A202" s="17"/>
      <c r="B202" s="250" t="s">
        <v>225</v>
      </c>
      <c r="C202" s="250"/>
      <c r="D202" s="250"/>
      <c r="E202" s="250"/>
      <c r="F202" s="250"/>
      <c r="G202" s="250"/>
      <c r="H202" s="250"/>
      <c r="I202" s="250"/>
      <c r="J202" s="250"/>
      <c r="K202" s="250"/>
      <c r="L202" s="250"/>
      <c r="M202" s="250"/>
    </row>
    <row r="203" spans="1:13" ht="13.5" customHeight="1">
      <c r="A203" s="17"/>
      <c r="B203" s="250"/>
      <c r="C203" s="250"/>
      <c r="D203" s="250"/>
      <c r="E203" s="250"/>
      <c r="F203" s="250"/>
      <c r="G203" s="250"/>
      <c r="H203" s="250"/>
      <c r="I203" s="250"/>
      <c r="J203" s="250"/>
      <c r="K203" s="250"/>
      <c r="L203" s="250"/>
      <c r="M203" s="250"/>
    </row>
    <row r="204" spans="1:13" ht="13.5" customHeight="1">
      <c r="A204" s="1" t="s">
        <v>79</v>
      </c>
      <c r="B204" s="17" t="s">
        <v>77</v>
      </c>
      <c r="C204" s="4"/>
      <c r="D204" s="4"/>
      <c r="E204" s="4"/>
      <c r="F204" s="4"/>
      <c r="G204" s="169"/>
      <c r="H204" s="4"/>
      <c r="I204" s="169"/>
      <c r="J204" s="4"/>
      <c r="K204" s="169"/>
      <c r="L204" s="4"/>
      <c r="M204" s="169"/>
    </row>
    <row r="205" spans="1:13" ht="13.5" customHeight="1">
      <c r="A205" s="1"/>
      <c r="B205" s="17"/>
      <c r="C205" s="4"/>
      <c r="D205" s="4"/>
      <c r="E205" s="4"/>
      <c r="F205" s="4"/>
      <c r="G205" s="169"/>
      <c r="H205" s="4"/>
      <c r="I205" s="169"/>
      <c r="J205" s="4"/>
      <c r="K205" s="169"/>
      <c r="L205" s="4"/>
      <c r="M205" s="169"/>
    </row>
    <row r="206" spans="1:13" ht="188.25" customHeight="1">
      <c r="A206" s="17"/>
      <c r="B206" s="254" t="s">
        <v>129</v>
      </c>
      <c r="C206" s="250"/>
      <c r="D206" s="250"/>
      <c r="E206" s="250"/>
      <c r="F206" s="250"/>
      <c r="G206" s="250"/>
      <c r="H206" s="250"/>
      <c r="I206" s="250"/>
      <c r="J206" s="250"/>
      <c r="K206" s="250"/>
      <c r="L206" s="250"/>
      <c r="M206" s="250"/>
    </row>
    <row r="207" spans="1:13" ht="32.25" customHeight="1">
      <c r="A207" s="17"/>
      <c r="B207" s="254" t="s">
        <v>154</v>
      </c>
      <c r="C207" s="250"/>
      <c r="D207" s="250"/>
      <c r="E207" s="250"/>
      <c r="F207" s="250"/>
      <c r="G207" s="250"/>
      <c r="H207" s="250"/>
      <c r="I207" s="250"/>
      <c r="J207" s="250"/>
      <c r="K207" s="250"/>
      <c r="L207" s="250"/>
      <c r="M207" s="250"/>
    </row>
    <row r="208" spans="1:13" ht="40.5" customHeight="1">
      <c r="A208" s="17"/>
      <c r="B208" s="254" t="s">
        <v>177</v>
      </c>
      <c r="C208" s="250"/>
      <c r="D208" s="250"/>
      <c r="E208" s="250"/>
      <c r="F208" s="250"/>
      <c r="G208" s="250"/>
      <c r="H208" s="250"/>
      <c r="I208" s="250"/>
      <c r="J208" s="250"/>
      <c r="K208" s="250"/>
      <c r="L208" s="250"/>
      <c r="M208" s="250"/>
    </row>
    <row r="209" spans="1:13" ht="13.5" customHeight="1">
      <c r="A209" s="17"/>
      <c r="B209" s="26"/>
      <c r="C209" s="26"/>
      <c r="D209" s="26"/>
      <c r="E209" s="26"/>
      <c r="F209" s="26"/>
      <c r="G209" s="187"/>
      <c r="H209" s="26"/>
      <c r="I209" s="187"/>
      <c r="J209" s="26"/>
      <c r="K209" s="187"/>
      <c r="L209" s="26"/>
      <c r="M209" s="187"/>
    </row>
    <row r="210" spans="1:13" ht="91.5" customHeight="1">
      <c r="A210" s="17"/>
      <c r="B210" s="254" t="s">
        <v>157</v>
      </c>
      <c r="C210" s="250"/>
      <c r="D210" s="250"/>
      <c r="E210" s="250"/>
      <c r="F210" s="250"/>
      <c r="G210" s="250"/>
      <c r="H210" s="250"/>
      <c r="I210" s="250"/>
      <c r="J210" s="250"/>
      <c r="K210" s="250"/>
      <c r="L210" s="250"/>
      <c r="M210" s="250"/>
    </row>
    <row r="211" spans="1:13" ht="13.5" customHeight="1">
      <c r="A211" s="17"/>
      <c r="B211" s="11"/>
      <c r="C211" s="9"/>
      <c r="D211" s="9"/>
      <c r="E211" s="9"/>
      <c r="F211" s="9"/>
      <c r="G211" s="164"/>
      <c r="H211" s="9"/>
      <c r="I211" s="164"/>
      <c r="J211" s="9"/>
      <c r="K211" s="164"/>
      <c r="L211" s="9"/>
      <c r="M211" s="164"/>
    </row>
    <row r="212" spans="1:13" ht="30.75" customHeight="1">
      <c r="A212" s="17"/>
      <c r="B212" s="254" t="s">
        <v>178</v>
      </c>
      <c r="C212" s="250"/>
      <c r="D212" s="250"/>
      <c r="E212" s="250"/>
      <c r="F212" s="250"/>
      <c r="G212" s="250"/>
      <c r="H212" s="250"/>
      <c r="I212" s="250"/>
      <c r="J212" s="250"/>
      <c r="K212" s="250"/>
      <c r="L212" s="250"/>
      <c r="M212" s="250"/>
    </row>
    <row r="213" spans="1:13" ht="13.5" customHeight="1">
      <c r="A213" s="17"/>
      <c r="B213" s="9"/>
      <c r="C213" s="9"/>
      <c r="D213" s="9"/>
      <c r="E213" s="9"/>
      <c r="F213" s="9"/>
      <c r="G213" s="164"/>
      <c r="H213" s="9"/>
      <c r="I213" s="164"/>
      <c r="J213" s="9"/>
      <c r="K213" s="164"/>
      <c r="L213" s="9"/>
      <c r="M213" s="164"/>
    </row>
    <row r="214" spans="1:13" ht="63.75" customHeight="1">
      <c r="A214" s="17"/>
      <c r="B214" s="254" t="s">
        <v>153</v>
      </c>
      <c r="C214" s="250"/>
      <c r="D214" s="250"/>
      <c r="E214" s="250"/>
      <c r="F214" s="250"/>
      <c r="G214" s="250"/>
      <c r="H214" s="250"/>
      <c r="I214" s="250"/>
      <c r="J214" s="250"/>
      <c r="K214" s="250"/>
      <c r="L214" s="250"/>
      <c r="M214" s="250"/>
    </row>
    <row r="215" spans="1:13" ht="12.75">
      <c r="A215" s="17"/>
      <c r="B215" s="11"/>
      <c r="C215" s="9"/>
      <c r="D215" s="9"/>
      <c r="E215" s="9"/>
      <c r="F215" s="9"/>
      <c r="G215" s="164"/>
      <c r="H215" s="9"/>
      <c r="I215" s="164"/>
      <c r="J215" s="9"/>
      <c r="K215" s="164"/>
      <c r="L215" s="9"/>
      <c r="M215" s="164"/>
    </row>
    <row r="216" spans="1:13" ht="26.25" customHeight="1">
      <c r="A216" s="17"/>
      <c r="B216" s="254" t="s">
        <v>151</v>
      </c>
      <c r="C216" s="254"/>
      <c r="D216" s="254"/>
      <c r="E216" s="254"/>
      <c r="F216" s="254"/>
      <c r="G216" s="254"/>
      <c r="H216" s="254"/>
      <c r="I216" s="254"/>
      <c r="J216" s="254"/>
      <c r="K216" s="254"/>
      <c r="L216" s="254"/>
      <c r="M216" s="254"/>
    </row>
    <row r="217" spans="1:13" ht="12.75">
      <c r="A217" s="17"/>
      <c r="B217" s="11"/>
      <c r="C217" s="9"/>
      <c r="D217" s="9"/>
      <c r="E217" s="9"/>
      <c r="F217" s="9"/>
      <c r="G217" s="164"/>
      <c r="H217" s="9"/>
      <c r="I217" s="164"/>
      <c r="J217" s="9"/>
      <c r="K217" s="164"/>
      <c r="L217" s="9"/>
      <c r="M217" s="164"/>
    </row>
    <row r="218" spans="1:13" ht="52.5" customHeight="1">
      <c r="A218" s="17"/>
      <c r="B218" s="254" t="s">
        <v>152</v>
      </c>
      <c r="C218" s="254"/>
      <c r="D218" s="254"/>
      <c r="E218" s="254"/>
      <c r="F218" s="254"/>
      <c r="G218" s="254"/>
      <c r="H218" s="254"/>
      <c r="I218" s="254"/>
      <c r="J218" s="254"/>
      <c r="K218" s="254"/>
      <c r="L218" s="254"/>
      <c r="M218" s="254"/>
    </row>
    <row r="219" spans="1:13" ht="12.75">
      <c r="A219" s="17"/>
      <c r="B219" s="11"/>
      <c r="C219" s="9"/>
      <c r="D219" s="9"/>
      <c r="E219" s="9"/>
      <c r="F219" s="9"/>
      <c r="G219" s="164"/>
      <c r="H219" s="9"/>
      <c r="I219" s="164"/>
      <c r="J219" s="9"/>
      <c r="K219" s="164"/>
      <c r="L219" s="9"/>
      <c r="M219" s="164"/>
    </row>
    <row r="220" spans="1:13" ht="12.75" customHeight="1">
      <c r="A220" s="17"/>
      <c r="B220" s="262" t="s">
        <v>179</v>
      </c>
      <c r="C220" s="262"/>
      <c r="D220" s="262"/>
      <c r="E220" s="262"/>
      <c r="F220" s="262"/>
      <c r="G220" s="262"/>
      <c r="H220" s="262"/>
      <c r="I220" s="262"/>
      <c r="J220" s="262"/>
      <c r="K220" s="262"/>
      <c r="L220" s="262"/>
      <c r="M220" s="262"/>
    </row>
    <row r="221" spans="1:13" ht="12.75" customHeight="1">
      <c r="A221" s="17"/>
      <c r="B221" s="262" t="s">
        <v>180</v>
      </c>
      <c r="C221" s="262"/>
      <c r="D221" s="262"/>
      <c r="E221" s="262"/>
      <c r="F221" s="262"/>
      <c r="G221" s="262"/>
      <c r="H221" s="262"/>
      <c r="I221" s="262"/>
      <c r="J221" s="262"/>
      <c r="K221" s="262"/>
      <c r="L221" s="262"/>
      <c r="M221" s="262"/>
    </row>
    <row r="222" spans="1:13" ht="13.5" customHeight="1">
      <c r="A222" s="17"/>
      <c r="B222" s="9"/>
      <c r="C222" s="9"/>
      <c r="D222" s="9"/>
      <c r="E222" s="9"/>
      <c r="F222" s="9"/>
      <c r="G222" s="164"/>
      <c r="H222" s="9"/>
      <c r="I222" s="164"/>
      <c r="J222" s="9"/>
      <c r="K222" s="164"/>
      <c r="L222" s="9"/>
      <c r="M222" s="164"/>
    </row>
    <row r="223" spans="1:13" ht="51" customHeight="1">
      <c r="A223" s="17"/>
      <c r="B223" s="254" t="s">
        <v>150</v>
      </c>
      <c r="C223" s="250"/>
      <c r="D223" s="250"/>
      <c r="E223" s="250"/>
      <c r="F223" s="250"/>
      <c r="G223" s="250"/>
      <c r="H223" s="250"/>
      <c r="I223" s="250"/>
      <c r="J223" s="250"/>
      <c r="K223" s="250"/>
      <c r="L223" s="250"/>
      <c r="M223" s="250"/>
    </row>
    <row r="224" spans="1:13" ht="13.5" customHeight="1">
      <c r="A224" s="17"/>
      <c r="B224" s="9"/>
      <c r="C224" s="9"/>
      <c r="D224" s="9"/>
      <c r="E224" s="9"/>
      <c r="F224" s="9"/>
      <c r="G224" s="164"/>
      <c r="H224" s="9"/>
      <c r="I224" s="164"/>
      <c r="J224" s="9"/>
      <c r="K224" s="164"/>
      <c r="L224" s="9"/>
      <c r="M224" s="164"/>
    </row>
    <row r="225" spans="1:13" ht="13.5" customHeight="1">
      <c r="A225" s="17"/>
      <c r="B225" s="9"/>
      <c r="C225" s="9"/>
      <c r="D225" s="9"/>
      <c r="E225" s="9"/>
      <c r="F225" s="9"/>
      <c r="G225" s="164"/>
      <c r="H225" s="9"/>
      <c r="I225" s="164"/>
      <c r="J225" s="9"/>
      <c r="K225" s="164"/>
      <c r="L225" s="9"/>
      <c r="M225" s="164"/>
    </row>
    <row r="226" spans="1:13" ht="13.5" customHeight="1">
      <c r="A226" s="17" t="s">
        <v>98</v>
      </c>
      <c r="B226" s="253" t="s">
        <v>99</v>
      </c>
      <c r="C226" s="253"/>
      <c r="D226" s="253"/>
      <c r="E226" s="253"/>
      <c r="F226" s="253"/>
      <c r="G226" s="253"/>
      <c r="H226" s="253"/>
      <c r="I226" s="253"/>
      <c r="J226" s="253"/>
      <c r="K226" s="253"/>
      <c r="L226" s="253"/>
      <c r="M226" s="253"/>
    </row>
    <row r="227" spans="1:13" ht="13.5" customHeight="1">
      <c r="A227" s="17"/>
      <c r="B227" s="9"/>
      <c r="C227" s="9"/>
      <c r="D227" s="9"/>
      <c r="E227" s="9"/>
      <c r="F227" s="9"/>
      <c r="G227" s="164"/>
      <c r="H227" s="9"/>
      <c r="I227" s="164"/>
      <c r="J227" s="9"/>
      <c r="K227" s="164"/>
      <c r="L227" s="9"/>
      <c r="M227" s="164"/>
    </row>
    <row r="228" spans="1:13" ht="13.5" customHeight="1">
      <c r="A228" s="17"/>
      <c r="B228" s="250" t="s">
        <v>112</v>
      </c>
      <c r="C228" s="250"/>
      <c r="D228" s="250"/>
      <c r="E228" s="250"/>
      <c r="F228" s="250"/>
      <c r="G228" s="250"/>
      <c r="H228" s="250"/>
      <c r="I228" s="250"/>
      <c r="J228" s="250"/>
      <c r="K228" s="250"/>
      <c r="L228" s="250"/>
      <c r="M228" s="250"/>
    </row>
    <row r="229" spans="1:13" ht="13.5" customHeight="1">
      <c r="A229" s="4"/>
      <c r="B229" s="9"/>
      <c r="C229" s="9"/>
      <c r="D229" s="9"/>
      <c r="E229" s="9"/>
      <c r="F229" s="9"/>
      <c r="G229" s="164"/>
      <c r="H229" s="9"/>
      <c r="I229" s="164"/>
      <c r="J229" s="9"/>
      <c r="K229" s="164"/>
      <c r="L229" s="9"/>
      <c r="M229" s="164"/>
    </row>
    <row r="230" spans="1:13" ht="13.5" customHeight="1">
      <c r="A230" s="1" t="s">
        <v>97</v>
      </c>
      <c r="B230" s="12" t="s">
        <v>73</v>
      </c>
      <c r="C230" s="9"/>
      <c r="D230" s="9"/>
      <c r="E230" s="9"/>
      <c r="F230" s="9"/>
      <c r="G230" s="164"/>
      <c r="H230" s="9"/>
      <c r="I230" s="164"/>
      <c r="J230" s="9"/>
      <c r="K230" s="164"/>
      <c r="L230" s="9"/>
      <c r="M230" s="164"/>
    </row>
    <row r="231" spans="1:13" ht="13.5" customHeight="1">
      <c r="A231" s="1"/>
      <c r="B231" s="12"/>
      <c r="C231" s="9"/>
      <c r="D231" s="9"/>
      <c r="E231" s="9"/>
      <c r="F231" s="9"/>
      <c r="G231" s="164"/>
      <c r="H231" s="9"/>
      <c r="I231" s="164"/>
      <c r="J231" s="9"/>
      <c r="K231" s="164"/>
      <c r="L231" s="9"/>
      <c r="M231" s="164"/>
    </row>
    <row r="232" spans="1:13" ht="13.5" customHeight="1">
      <c r="A232" s="1"/>
      <c r="B232" s="250" t="s">
        <v>130</v>
      </c>
      <c r="C232" s="250"/>
      <c r="D232" s="250"/>
      <c r="E232" s="250"/>
      <c r="F232" s="250"/>
      <c r="G232" s="250"/>
      <c r="H232" s="250"/>
      <c r="I232" s="250"/>
      <c r="J232" s="250"/>
      <c r="K232" s="250"/>
      <c r="L232" s="250"/>
      <c r="M232" s="250"/>
    </row>
    <row r="233" spans="1:13" ht="13.5" customHeight="1">
      <c r="A233" s="4"/>
      <c r="B233" s="250"/>
      <c r="C233" s="250"/>
      <c r="D233" s="250"/>
      <c r="E233" s="250"/>
      <c r="F233" s="250"/>
      <c r="G233" s="250"/>
      <c r="H233" s="250"/>
      <c r="I233" s="250"/>
      <c r="J233" s="250"/>
      <c r="K233" s="250"/>
      <c r="L233" s="250"/>
      <c r="M233" s="250"/>
    </row>
    <row r="234" spans="1:13" ht="13.5" customHeight="1">
      <c r="A234" s="4"/>
      <c r="B234" s="9"/>
      <c r="C234" s="9"/>
      <c r="D234" s="9"/>
      <c r="E234" s="9"/>
      <c r="F234" s="9"/>
      <c r="G234" s="9"/>
      <c r="H234" s="9"/>
      <c r="I234" s="9"/>
      <c r="J234" s="9"/>
      <c r="K234" s="9"/>
      <c r="L234" s="9"/>
      <c r="M234" s="9"/>
    </row>
    <row r="235" spans="1:13" ht="13.5" customHeight="1">
      <c r="A235" s="4"/>
      <c r="B235" s="9"/>
      <c r="C235" s="9"/>
      <c r="D235" s="9"/>
      <c r="E235" s="9"/>
      <c r="F235" s="9"/>
      <c r="G235" s="269" t="s">
        <v>29</v>
      </c>
      <c r="H235" s="269"/>
      <c r="I235" s="269"/>
      <c r="J235" s="240"/>
      <c r="K235" s="269" t="s">
        <v>30</v>
      </c>
      <c r="L235" s="269"/>
      <c r="M235" s="269"/>
    </row>
    <row r="236" spans="1:13" ht="12.75">
      <c r="A236" s="4"/>
      <c r="B236" s="9"/>
      <c r="C236" s="9"/>
      <c r="D236" s="9"/>
      <c r="E236" s="9"/>
      <c r="F236" s="9"/>
      <c r="G236" s="107" t="s">
        <v>32</v>
      </c>
      <c r="H236" s="10"/>
      <c r="I236" s="107" t="s">
        <v>114</v>
      </c>
      <c r="J236" s="238"/>
      <c r="K236" s="107" t="s">
        <v>32</v>
      </c>
      <c r="L236" s="10"/>
      <c r="M236" s="107" t="s">
        <v>114</v>
      </c>
    </row>
    <row r="237" spans="1:13" ht="12.75">
      <c r="A237" s="4"/>
      <c r="B237" s="9"/>
      <c r="C237" s="9"/>
      <c r="D237" s="9"/>
      <c r="E237" s="9"/>
      <c r="F237" s="9"/>
      <c r="G237" s="107" t="s">
        <v>17</v>
      </c>
      <c r="H237" s="10"/>
      <c r="I237" s="107" t="s">
        <v>17</v>
      </c>
      <c r="J237" s="238"/>
      <c r="K237" s="107" t="s">
        <v>33</v>
      </c>
      <c r="L237" s="10"/>
      <c r="M237" s="107" t="s">
        <v>33</v>
      </c>
    </row>
    <row r="238" spans="1:13" ht="12.75">
      <c r="A238" s="4"/>
      <c r="B238" s="9"/>
      <c r="C238" s="9"/>
      <c r="D238" s="9"/>
      <c r="E238" s="9"/>
      <c r="F238" s="9"/>
      <c r="G238" s="232" t="s">
        <v>323</v>
      </c>
      <c r="H238" s="10"/>
      <c r="I238" s="232" t="s">
        <v>324</v>
      </c>
      <c r="J238" s="238"/>
      <c r="K238" s="232" t="s">
        <v>323</v>
      </c>
      <c r="L238" s="10"/>
      <c r="M238" s="232" t="s">
        <v>324</v>
      </c>
    </row>
    <row r="239" spans="1:13" ht="13.5" customHeight="1">
      <c r="A239" s="4"/>
      <c r="B239" s="9"/>
      <c r="C239" s="9"/>
      <c r="D239" s="9"/>
      <c r="E239" s="9"/>
      <c r="F239" s="9"/>
      <c r="G239" s="125"/>
      <c r="H239" s="125"/>
      <c r="I239" s="125"/>
      <c r="J239" s="125"/>
      <c r="K239" s="125"/>
      <c r="L239" s="125"/>
      <c r="M239" s="125"/>
    </row>
    <row r="240" spans="1:13" ht="13.5" customHeight="1">
      <c r="A240" s="4"/>
      <c r="B240" s="4" t="s">
        <v>218</v>
      </c>
      <c r="C240" s="9"/>
      <c r="D240" s="9"/>
      <c r="E240" s="9"/>
      <c r="F240" s="9"/>
      <c r="G240" s="9"/>
      <c r="H240" s="9"/>
      <c r="I240" s="9"/>
      <c r="J240" s="9"/>
      <c r="K240" s="9"/>
      <c r="L240" s="9"/>
      <c r="M240" s="9"/>
    </row>
    <row r="241" spans="1:13" ht="13.5" customHeight="1">
      <c r="A241" s="4"/>
      <c r="B241" s="4" t="s">
        <v>170</v>
      </c>
      <c r="C241" s="4"/>
      <c r="D241" s="4"/>
      <c r="E241" s="4"/>
      <c r="F241" s="4"/>
      <c r="G241" s="47">
        <f>'COMPREHENSIVE INCOME'!D36*1000</f>
        <v>193000</v>
      </c>
      <c r="H241" s="4"/>
      <c r="I241" s="47">
        <f>+'COMPREHENSIVE INCOME'!E36*1000</f>
        <v>252000</v>
      </c>
      <c r="J241" s="4"/>
      <c r="K241" s="47">
        <f>'COMPREHENSIVE INCOME'!G36*1000</f>
        <v>4000</v>
      </c>
      <c r="L241" s="4"/>
      <c r="M241" s="239">
        <f>+'COMPREHENSIVE INCOME'!H36*1000</f>
        <v>2305000</v>
      </c>
    </row>
    <row r="242" spans="1:13" ht="13.5" customHeight="1">
      <c r="A242" s="4"/>
      <c r="B242" s="4"/>
      <c r="C242" s="4"/>
      <c r="D242" s="4"/>
      <c r="E242" s="4"/>
      <c r="F242" s="4"/>
      <c r="G242" s="4"/>
      <c r="H242" s="4"/>
      <c r="I242" s="5"/>
      <c r="J242" s="4"/>
      <c r="K242" s="4"/>
      <c r="L242" s="4"/>
      <c r="M242" s="5"/>
    </row>
    <row r="243" spans="1:13" ht="13.5" customHeight="1">
      <c r="A243" s="4"/>
      <c r="B243" s="4" t="s">
        <v>74</v>
      </c>
      <c r="C243" s="4"/>
      <c r="D243" s="4"/>
      <c r="E243" s="4"/>
      <c r="F243" s="4"/>
      <c r="G243" s="4"/>
      <c r="H243" s="4"/>
      <c r="I243" s="5"/>
      <c r="J243" s="4"/>
      <c r="K243" s="4"/>
      <c r="L243" s="4"/>
      <c r="M243" s="5"/>
    </row>
    <row r="244" spans="1:13" ht="13.5" customHeight="1">
      <c r="A244" s="4"/>
      <c r="B244" s="4" t="s">
        <v>110</v>
      </c>
      <c r="C244" s="4"/>
      <c r="D244" s="4"/>
      <c r="E244" s="4"/>
      <c r="F244" s="4"/>
      <c r="G244" s="24">
        <v>568753033</v>
      </c>
      <c r="H244" s="48"/>
      <c r="I244" s="24">
        <v>568753033</v>
      </c>
      <c r="J244" s="4"/>
      <c r="K244" s="24">
        <v>568753033</v>
      </c>
      <c r="L244" s="4"/>
      <c r="M244" s="24">
        <v>568753033</v>
      </c>
    </row>
    <row r="245" spans="1:13" ht="13.5" customHeight="1">
      <c r="A245" s="4"/>
      <c r="B245" s="4"/>
      <c r="C245" s="4"/>
      <c r="D245" s="4"/>
      <c r="E245" s="4"/>
      <c r="F245" s="4"/>
      <c r="G245" s="48"/>
      <c r="H245" s="4"/>
      <c r="I245" s="5"/>
      <c r="J245" s="4"/>
      <c r="K245" s="49"/>
      <c r="L245" s="4"/>
      <c r="M245" s="5"/>
    </row>
    <row r="246" spans="1:13" ht="13.5" customHeight="1">
      <c r="A246" s="4"/>
      <c r="B246" s="4" t="s">
        <v>155</v>
      </c>
      <c r="C246" s="4"/>
      <c r="D246" s="4"/>
      <c r="E246" s="4"/>
      <c r="F246" s="4"/>
      <c r="G246" s="233">
        <f>+G241/G244*100</f>
        <v>0.033933884973234074</v>
      </c>
      <c r="H246" s="4"/>
      <c r="I246" s="233">
        <f>+I241/I244*100</f>
        <v>0.0443074560272279</v>
      </c>
      <c r="J246" s="4"/>
      <c r="K246" s="233">
        <f>+K241/K244*100</f>
        <v>0.0007032929528131413</v>
      </c>
      <c r="L246" s="4"/>
      <c r="M246" s="233">
        <f>+M241/M244*100</f>
        <v>0.4052725640585727</v>
      </c>
    </row>
    <row r="247" spans="1:13" ht="13.5" customHeight="1">
      <c r="A247" s="4"/>
      <c r="B247" s="4"/>
      <c r="C247" s="4"/>
      <c r="D247" s="4"/>
      <c r="E247" s="4"/>
      <c r="F247" s="4"/>
      <c r="G247" s="234"/>
      <c r="H247" s="4"/>
      <c r="I247" s="5"/>
      <c r="J247" s="4"/>
      <c r="K247" s="234"/>
      <c r="L247" s="4"/>
      <c r="M247" s="5"/>
    </row>
    <row r="248" spans="1:13" ht="13.5" customHeight="1">
      <c r="A248" s="4"/>
      <c r="B248" s="4" t="s">
        <v>74</v>
      </c>
      <c r="C248" s="4"/>
      <c r="D248" s="4"/>
      <c r="E248" s="4"/>
      <c r="F248" s="4"/>
      <c r="G248" s="50">
        <f>G244</f>
        <v>568753033</v>
      </c>
      <c r="H248" s="4"/>
      <c r="I248" s="50">
        <f>I244</f>
        <v>568753033</v>
      </c>
      <c r="J248" s="4"/>
      <c r="K248" s="50">
        <f>K244</f>
        <v>568753033</v>
      </c>
      <c r="L248" s="4"/>
      <c r="M248" s="50">
        <f>+M244</f>
        <v>568753033</v>
      </c>
    </row>
    <row r="249" spans="1:13" ht="13.5" customHeight="1">
      <c r="A249" s="4"/>
      <c r="B249" s="4" t="s">
        <v>110</v>
      </c>
      <c r="C249" s="4"/>
      <c r="D249" s="4"/>
      <c r="E249" s="4"/>
      <c r="F249" s="4"/>
      <c r="G249" s="234"/>
      <c r="H249" s="4"/>
      <c r="I249" s="5"/>
      <c r="J249" s="4"/>
      <c r="K249" s="234"/>
      <c r="L249" s="4"/>
      <c r="M249" s="5"/>
    </row>
    <row r="250" spans="1:13" ht="13.5" customHeight="1">
      <c r="A250" s="4"/>
      <c r="B250" s="4" t="s">
        <v>332</v>
      </c>
      <c r="G250" s="50">
        <v>0</v>
      </c>
      <c r="H250" s="4"/>
      <c r="I250" s="50">
        <v>0</v>
      </c>
      <c r="J250" s="4"/>
      <c r="K250" s="50">
        <v>0</v>
      </c>
      <c r="L250" s="4"/>
      <c r="M250" s="50">
        <v>0</v>
      </c>
    </row>
    <row r="251" spans="1:13" ht="13.5" customHeight="1">
      <c r="A251" s="4"/>
      <c r="B251" s="268" t="s">
        <v>0</v>
      </c>
      <c r="C251" s="268"/>
      <c r="D251" s="268"/>
      <c r="E251" s="268"/>
      <c r="F251" s="4"/>
      <c r="G251" s="235"/>
      <c r="H251" s="4"/>
      <c r="I251" s="235"/>
      <c r="J251" s="4"/>
      <c r="K251" s="235"/>
      <c r="L251" s="4"/>
      <c r="M251" s="5"/>
    </row>
    <row r="252" spans="1:13" ht="13.5" customHeight="1">
      <c r="A252" s="4"/>
      <c r="B252" s="268"/>
      <c r="C252" s="268"/>
      <c r="D252" s="268"/>
      <c r="E252" s="268"/>
      <c r="F252" s="4"/>
      <c r="G252" s="5"/>
      <c r="I252" s="5"/>
      <c r="K252" s="5"/>
      <c r="M252" s="5"/>
    </row>
    <row r="253" spans="1:13" ht="13.5" customHeight="1">
      <c r="A253" s="4"/>
      <c r="B253" s="268"/>
      <c r="C253" s="268"/>
      <c r="D253" s="268"/>
      <c r="E253" s="268"/>
      <c r="F253" s="4"/>
      <c r="G253" s="51">
        <f>G248+G250</f>
        <v>568753033</v>
      </c>
      <c r="H253" s="4"/>
      <c r="I253" s="51">
        <f>I248+I250</f>
        <v>568753033</v>
      </c>
      <c r="J253" s="4"/>
      <c r="K253" s="51">
        <f>K248+K250</f>
        <v>568753033</v>
      </c>
      <c r="L253" s="4"/>
      <c r="M253" s="51">
        <f>M248+M250</f>
        <v>568753033</v>
      </c>
    </row>
    <row r="254" spans="7:13" ht="12.75">
      <c r="G254" s="5"/>
      <c r="I254" s="5"/>
      <c r="K254" s="5"/>
      <c r="M254" s="5"/>
    </row>
    <row r="255" spans="2:13" ht="12.75">
      <c r="B255" s="5" t="s">
        <v>156</v>
      </c>
      <c r="G255" s="233">
        <f>+G241/G253*100</f>
        <v>0.033933884973234074</v>
      </c>
      <c r="H255" s="126"/>
      <c r="I255" s="233">
        <f>+I241/I253*100</f>
        <v>0.0443074560272279</v>
      </c>
      <c r="J255" s="126"/>
      <c r="K255" s="233">
        <f>+K241/K253*100</f>
        <v>0.0007032929528131413</v>
      </c>
      <c r="M255" s="233">
        <f>+M241/M253*100</f>
        <v>0.4052725640585727</v>
      </c>
    </row>
    <row r="256" spans="7:13" ht="12.75">
      <c r="G256" s="5"/>
      <c r="I256" s="10"/>
      <c r="K256" s="5"/>
      <c r="M256" s="10"/>
    </row>
    <row r="257" spans="1:13" ht="12.75">
      <c r="A257" s="1" t="s">
        <v>131</v>
      </c>
      <c r="B257" s="253" t="s">
        <v>228</v>
      </c>
      <c r="C257" s="253"/>
      <c r="D257" s="253"/>
      <c r="E257" s="253"/>
      <c r="F257" s="253"/>
      <c r="G257" s="253"/>
      <c r="H257" s="253"/>
      <c r="I257" s="250"/>
      <c r="J257" s="250"/>
      <c r="K257" s="250"/>
      <c r="L257" s="250"/>
      <c r="M257" s="250"/>
    </row>
    <row r="258" spans="1:13" ht="12.75">
      <c r="A258" s="1"/>
      <c r="B258" s="9"/>
      <c r="C258" s="9"/>
      <c r="D258" s="9"/>
      <c r="E258" s="9"/>
      <c r="F258" s="9"/>
      <c r="G258" s="164"/>
      <c r="H258" s="9"/>
      <c r="I258" s="164"/>
      <c r="J258" s="9"/>
      <c r="K258" s="164"/>
      <c r="L258" s="9"/>
      <c r="M258" s="164"/>
    </row>
    <row r="259" spans="1:13" ht="12.75">
      <c r="A259" s="1"/>
      <c r="B259" s="250" t="s">
        <v>250</v>
      </c>
      <c r="C259" s="250"/>
      <c r="D259" s="250"/>
      <c r="E259" s="250"/>
      <c r="F259" s="250"/>
      <c r="G259" s="250"/>
      <c r="H259" s="250"/>
      <c r="I259" s="250"/>
      <c r="J259" s="250"/>
      <c r="K259" s="250"/>
      <c r="L259" s="250"/>
      <c r="M259" s="250"/>
    </row>
    <row r="260" spans="1:13" ht="12.75">
      <c r="A260" s="1"/>
      <c r="B260" s="250"/>
      <c r="C260" s="250"/>
      <c r="D260" s="250"/>
      <c r="E260" s="250"/>
      <c r="F260" s="250"/>
      <c r="G260" s="250"/>
      <c r="H260" s="250"/>
      <c r="I260" s="250"/>
      <c r="J260" s="250"/>
      <c r="K260" s="250"/>
      <c r="L260" s="250"/>
      <c r="M260" s="250"/>
    </row>
    <row r="262" spans="1:13" ht="12.75">
      <c r="A262" s="1" t="s">
        <v>229</v>
      </c>
      <c r="B262" s="12" t="s">
        <v>132</v>
      </c>
      <c r="C262" s="9"/>
      <c r="D262" s="9"/>
      <c r="G262" s="173" t="s">
        <v>31</v>
      </c>
      <c r="I262" s="173" t="s">
        <v>31</v>
      </c>
      <c r="K262" s="173" t="s">
        <v>31</v>
      </c>
      <c r="M262" s="173" t="s">
        <v>31</v>
      </c>
    </row>
    <row r="264" spans="2:13" ht="12.75">
      <c r="B264" s="264" t="s">
        <v>325</v>
      </c>
      <c r="C264" s="249"/>
      <c r="D264" s="249"/>
      <c r="E264" s="249"/>
      <c r="F264" s="249"/>
      <c r="G264" s="249"/>
      <c r="H264" s="249"/>
      <c r="I264" s="249"/>
      <c r="J264" s="249"/>
      <c r="K264" s="249"/>
      <c r="L264" s="249"/>
      <c r="M264" s="249"/>
    </row>
    <row r="265" spans="2:13" ht="12.75">
      <c r="B265" s="249"/>
      <c r="C265" s="249"/>
      <c r="D265" s="249"/>
      <c r="E265" s="249"/>
      <c r="F265" s="249"/>
      <c r="G265" s="249"/>
      <c r="H265" s="249"/>
      <c r="I265" s="249"/>
      <c r="J265" s="249"/>
      <c r="K265" s="249"/>
      <c r="L265" s="249"/>
      <c r="M265" s="249"/>
    </row>
  </sheetData>
  <sheetProtection/>
  <mergeCells count="64">
    <mergeCell ref="B64:L65"/>
    <mergeCell ref="B251:E253"/>
    <mergeCell ref="G235:I235"/>
    <mergeCell ref="B8:M8"/>
    <mergeCell ref="B9:L11"/>
    <mergeCell ref="B12:L15"/>
    <mergeCell ref="B16:L19"/>
    <mergeCell ref="K235:M235"/>
    <mergeCell ref="B207:M207"/>
    <mergeCell ref="B214:M214"/>
    <mergeCell ref="B264:M265"/>
    <mergeCell ref="K142:L142"/>
    <mergeCell ref="B161:I161"/>
    <mergeCell ref="B181:K181"/>
    <mergeCell ref="B218:M218"/>
    <mergeCell ref="B185:H185"/>
    <mergeCell ref="B187:M187"/>
    <mergeCell ref="B257:M257"/>
    <mergeCell ref="B259:M260"/>
    <mergeCell ref="B232:M233"/>
    <mergeCell ref="B210:M210"/>
    <mergeCell ref="B212:M212"/>
    <mergeCell ref="B221:M221"/>
    <mergeCell ref="B113:M114"/>
    <mergeCell ref="B206:M206"/>
    <mergeCell ref="B137:M139"/>
    <mergeCell ref="B202:M203"/>
    <mergeCell ref="B129:M134"/>
    <mergeCell ref="B49:L50"/>
    <mergeCell ref="B54:L56"/>
    <mergeCell ref="B228:M228"/>
    <mergeCell ref="B226:M226"/>
    <mergeCell ref="B208:M208"/>
    <mergeCell ref="B151:M152"/>
    <mergeCell ref="K201:M201"/>
    <mergeCell ref="B220:M220"/>
    <mergeCell ref="B216:M216"/>
    <mergeCell ref="B223:M223"/>
    <mergeCell ref="A1:M1"/>
    <mergeCell ref="A2:M2"/>
    <mergeCell ref="A4:M4"/>
    <mergeCell ref="A6:M6"/>
    <mergeCell ref="B75:I75"/>
    <mergeCell ref="B80:L81"/>
    <mergeCell ref="B69:M69"/>
    <mergeCell ref="B73:M73"/>
    <mergeCell ref="B95:I95"/>
    <mergeCell ref="B91:I91"/>
    <mergeCell ref="B77:M78"/>
    <mergeCell ref="B102:M102"/>
    <mergeCell ref="B100:M100"/>
    <mergeCell ref="B97:M98"/>
    <mergeCell ref="B83:M85"/>
    <mergeCell ref="B89:M89"/>
    <mergeCell ref="B104:M104"/>
    <mergeCell ref="B117:G117"/>
    <mergeCell ref="D197:E197"/>
    <mergeCell ref="B154:M155"/>
    <mergeCell ref="B168:K168"/>
    <mergeCell ref="B123:M127"/>
    <mergeCell ref="D194:E194"/>
    <mergeCell ref="K109:M109"/>
    <mergeCell ref="B110:M110"/>
    <mergeCell ref="B106:M106"/>
  </mergeCells>
  <printOptions horizontalCentered="1"/>
  <pageMargins left="0.25" right="0.33" top="0.86" bottom="0.41" header="0.5" footer="0.39"/>
  <pageSetup horizontalDpi="600" verticalDpi="600" orientation="portrait" paperSize="9" scale="80" r:id="rId2"/>
  <headerFooter alignWithMargins="0">
    <oddFooter>&amp;CPage &amp;P of &amp;N</oddFooter>
  </headerFooter>
  <rowBreaks count="4" manualBreakCount="4">
    <brk id="69" max="12" man="1"/>
    <brk id="118" max="12" man="1"/>
    <brk id="189" max="12" man="1"/>
    <brk id="225"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CKHee</cp:lastModifiedBy>
  <cp:lastPrinted>2011-11-22T06:24:10Z</cp:lastPrinted>
  <dcterms:created xsi:type="dcterms:W3CDTF">2004-11-12T07:57:44Z</dcterms:created>
  <dcterms:modified xsi:type="dcterms:W3CDTF">2011-11-29T03:11:46Z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17417</vt:i4>
  </property>
</Properties>
</file>