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25" windowHeight="7245" activeTab="5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KLSE" sheetId="6" r:id="rId6"/>
  </sheets>
  <definedNames>
    <definedName name="_xlnm.Print_Area" localSheetId="1">'BS'!$A$1:$G$59</definedName>
    <definedName name="_xlnm.Print_Area" localSheetId="3">'CF'!$A$1:$F$69</definedName>
    <definedName name="_xlnm.Print_Area" localSheetId="2">'Equity'!$A$1:$H$37</definedName>
    <definedName name="_xlnm.Print_Area" localSheetId="5">'KLSE'!$A$1:$O$164</definedName>
    <definedName name="_xlnm.Print_Area" localSheetId="4">'MASB'!$A$1:$J$94</definedName>
    <definedName name="_xlnm.Print_Area" localSheetId="0">'PL'!$A$1:$I$48</definedName>
    <definedName name="_xlnm.Print_Titles" localSheetId="5">'KLSE'!$1:$3</definedName>
    <definedName name="_xlnm.Print_Titles" localSheetId="4">'MASB'!$1:$3</definedName>
  </definedNames>
  <calcPr fullCalcOnLoad="1"/>
</workbook>
</file>

<file path=xl/sharedStrings.xml><?xml version="1.0" encoding="utf-8"?>
<sst xmlns="http://schemas.openxmlformats.org/spreadsheetml/2006/main" count="386" uniqueCount="310">
  <si>
    <t>(Company No: 592563-P)</t>
  </si>
  <si>
    <t>QUARTERLY REPORT</t>
  </si>
  <si>
    <t>The Directors are pleased to announce the following:</t>
  </si>
  <si>
    <t>Individual Quarter ended</t>
  </si>
  <si>
    <t>Cumulative Quarter ended</t>
  </si>
  <si>
    <t>Note</t>
  </si>
  <si>
    <t>RM'000</t>
  </si>
  <si>
    <t>Revenue</t>
  </si>
  <si>
    <t>A8</t>
  </si>
  <si>
    <t>Other operating income</t>
  </si>
  <si>
    <t>Staff costs</t>
  </si>
  <si>
    <t>Depreciation and amortisation expenses</t>
  </si>
  <si>
    <t>Purchases of hardware and software sold</t>
  </si>
  <si>
    <t>Other operating expenses</t>
  </si>
  <si>
    <t>Operating profit</t>
  </si>
  <si>
    <t>Finance costs</t>
  </si>
  <si>
    <t>Share of losses of an associate</t>
  </si>
  <si>
    <t>Profit before taxation</t>
  </si>
  <si>
    <t>B5</t>
  </si>
  <si>
    <t>Net profit for the period</t>
  </si>
  <si>
    <t>Basic earnings per share (sen)</t>
  </si>
  <si>
    <t xml:space="preserve">Note : </t>
  </si>
  <si>
    <t>Kuala Lumpur Stock Exchange since its listing on 14 February 2003.</t>
  </si>
  <si>
    <t xml:space="preserve">(The unaudited Condensed Consolidated Income Statement should be read in conjunction with the annual audited financial </t>
  </si>
  <si>
    <t>statements for the period ended 31 December 2002)</t>
  </si>
  <si>
    <t>Unaudited Condensed Consolidated Balance Sheet</t>
  </si>
  <si>
    <t>31 December 2002</t>
  </si>
  <si>
    <t>Plant and equipment</t>
  </si>
  <si>
    <t>A9</t>
  </si>
  <si>
    <t>Investment in an associate</t>
  </si>
  <si>
    <t>Software development expenditure</t>
  </si>
  <si>
    <t xml:space="preserve">Goodwill </t>
  </si>
  <si>
    <t>Current assets</t>
  </si>
  <si>
    <t>Trade and other receivables</t>
  </si>
  <si>
    <t>Tax recoverable</t>
  </si>
  <si>
    <t>Cash and cash equivalents</t>
  </si>
  <si>
    <t xml:space="preserve">Current liabilities </t>
  </si>
  <si>
    <t>Trade and other payables</t>
  </si>
  <si>
    <t>Borrowings</t>
  </si>
  <si>
    <t>B9</t>
  </si>
  <si>
    <t>Taxation</t>
  </si>
  <si>
    <t xml:space="preserve">Net Current Assets </t>
  </si>
  <si>
    <t>Financed by:</t>
  </si>
  <si>
    <t>Capital and reserves</t>
  </si>
  <si>
    <t>Share capital</t>
  </si>
  <si>
    <t>Reserves</t>
  </si>
  <si>
    <t>Long term and deferred liabilities</t>
  </si>
  <si>
    <t>Deferred taxation</t>
  </si>
  <si>
    <t>sen</t>
  </si>
  <si>
    <t xml:space="preserve">Net tangible assets per share </t>
  </si>
  <si>
    <t>Non Distributable</t>
  </si>
  <si>
    <t>Distributable</t>
  </si>
  <si>
    <t>Share</t>
  </si>
  <si>
    <t>Translation</t>
  </si>
  <si>
    <t>Retained</t>
  </si>
  <si>
    <t>Group</t>
  </si>
  <si>
    <t>Capital</t>
  </si>
  <si>
    <t>premium</t>
  </si>
  <si>
    <t>reserve</t>
  </si>
  <si>
    <t>profits</t>
  </si>
  <si>
    <t>Total</t>
  </si>
  <si>
    <t>At 1 January 2003</t>
  </si>
  <si>
    <t xml:space="preserve">Issue of shares </t>
  </si>
  <si>
    <t>Listing expenses</t>
  </si>
  <si>
    <t>Exchange differences on translation of the</t>
  </si>
  <si>
    <t>financial statements of a foreign entity</t>
  </si>
  <si>
    <t>CASH FLOWS FROM OPERATING ACTIVITIES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</si>
  <si>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</si>
  <si>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</si>
  <si>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</si>
  <si>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</si>
  <si>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</si>
  <si>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</si>
  <si>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</si>
  <si>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CASH FLOWS FROM INVESTING ACTIVITIES</t>
  </si>
  <si>
    <t>Purchase of plant and equipment</t>
  </si>
  <si>
    <t>Proceed from sale of plant and equipment</t>
  </si>
  <si>
    <t>Note 1</t>
  </si>
  <si>
    <t xml:space="preserve">Addition of software development expenditure </t>
  </si>
  <si>
    <t>Interest received</t>
  </si>
  <si>
    <t>Net cash used in investing activities</t>
  </si>
  <si>
    <t>CASH FLOWS FROM FINANCING ACTIVITIES</t>
  </si>
  <si>
    <t>Proceeds from issuance of share capital</t>
  </si>
  <si>
    <t>Payment of hire purchase and finance lease liabilities</t>
  </si>
  <si>
    <t>Net cash generated from financing activities</t>
  </si>
  <si>
    <t>Net increase in cash and cash equivalents</t>
  </si>
  <si>
    <t>Cash and cash equivalents at 1 January 2003</t>
  </si>
  <si>
    <t>Foreign exchange differences on opening balances</t>
  </si>
  <si>
    <t>Consideration satisfied by cash</t>
  </si>
  <si>
    <t xml:space="preserve">(The unaudited Condensed Consolidated Cash Flow Statement should be read in conjunction with the annual </t>
  </si>
  <si>
    <t>audited financial statements for the period ended 31 December 2002)</t>
  </si>
  <si>
    <t>SYMPHONY HOUSE BERHAD</t>
  </si>
  <si>
    <t>(Company No : 592563-P)</t>
  </si>
  <si>
    <t>A.</t>
  </si>
  <si>
    <t>EXPLANATORY NOTES AS PER MASB 26</t>
  </si>
  <si>
    <t>A1.</t>
  </si>
  <si>
    <t>Basis of preparation</t>
  </si>
  <si>
    <t xml:space="preserve">The interim unaudited financial statements have been prepared in compliance with the Malaysian Accounting Standards Board </t>
  </si>
  <si>
    <t xml:space="preserve">The accounting policies and methods of computation adopted by the Group in the interim financial statements are consistent </t>
  </si>
  <si>
    <t>with those adopted for the financial period ended 31 December 2002.</t>
  </si>
  <si>
    <t>A2.</t>
  </si>
  <si>
    <t>Audit report</t>
  </si>
  <si>
    <t>A3.</t>
  </si>
  <si>
    <t>Seasonality or cyclicality of interim operations</t>
  </si>
  <si>
    <t>The Group's interim operations are not affected by seasonal or cyclical factors.</t>
  </si>
  <si>
    <t>A4.</t>
  </si>
  <si>
    <t>Unusual items</t>
  </si>
  <si>
    <t>income or cash flows, that are unusual by reason of their nature, size or incidence.</t>
  </si>
  <si>
    <t>A5.</t>
  </si>
  <si>
    <t>Changes in estimates</t>
  </si>
  <si>
    <t>A6.</t>
  </si>
  <si>
    <t>A7.</t>
  </si>
  <si>
    <t>Dividends paid</t>
  </si>
  <si>
    <t>No dividends were paid during the quarter under review.</t>
  </si>
  <si>
    <t>A8.</t>
  </si>
  <si>
    <t>Segmental reporting</t>
  </si>
  <si>
    <t>Primary reporting format</t>
  </si>
  <si>
    <t>Business segments</t>
  </si>
  <si>
    <t>Investment holding</t>
  </si>
  <si>
    <t>IT services</t>
  </si>
  <si>
    <t>Corporate services</t>
  </si>
  <si>
    <t>Inter-segment eliminations</t>
  </si>
  <si>
    <t>Interest income</t>
  </si>
  <si>
    <t>A9.</t>
  </si>
  <si>
    <t>The Group did not carry out any valuation on its plant and equipment.</t>
  </si>
  <si>
    <t>A10.</t>
  </si>
  <si>
    <t>A11.</t>
  </si>
  <si>
    <t>Changes in the composition of the Group</t>
  </si>
  <si>
    <t>A12.</t>
  </si>
  <si>
    <t>Changes in contingent liabilities or contingent assets</t>
  </si>
  <si>
    <t>B.</t>
  </si>
  <si>
    <t>B1.</t>
  </si>
  <si>
    <t>B2.</t>
  </si>
  <si>
    <t>Variation of results against the preceding quarter</t>
  </si>
  <si>
    <t>B3.</t>
  </si>
  <si>
    <t>Current year prospects</t>
  </si>
  <si>
    <t>B4.</t>
  </si>
  <si>
    <t>Profit forecast</t>
  </si>
  <si>
    <t>B5.</t>
  </si>
  <si>
    <t>Individual quarter ended</t>
  </si>
  <si>
    <t>Cumulative quarter ended</t>
  </si>
  <si>
    <t>Within Malaysia</t>
  </si>
  <si>
    <t xml:space="preserve">The effective tax rate of the Group is lower than the statutory tax rate of 28%, mainly due to the non provision of income tax </t>
  </si>
  <si>
    <t xml:space="preserve">by a subsidiary which has been granted an income tax free period as a result of it being awarded Multimedia Super Corridor </t>
  </si>
  <si>
    <t>("MSC") status.</t>
  </si>
  <si>
    <t>B6.</t>
  </si>
  <si>
    <t>Sale of unquoted investments and/or properties</t>
  </si>
  <si>
    <t>B7.</t>
  </si>
  <si>
    <t>Quoted and marketable securities</t>
  </si>
  <si>
    <t>B8.</t>
  </si>
  <si>
    <t>(a)</t>
  </si>
  <si>
    <t>(b)</t>
  </si>
  <si>
    <t>(c)</t>
  </si>
  <si>
    <t>Status of utilisation of listing proceeds</t>
  </si>
  <si>
    <t>Utilised as at the date of report</t>
  </si>
  <si>
    <t>Working capital</t>
  </si>
  <si>
    <t>Research &amp; development</t>
  </si>
  <si>
    <t>Estimated listing expenses</t>
  </si>
  <si>
    <t>B9.</t>
  </si>
  <si>
    <t xml:space="preserve">Group borrowings </t>
  </si>
  <si>
    <t xml:space="preserve">The Group borrowings are in respect of lease financing for certain fixed assets of the Group, of which the portion of the </t>
  </si>
  <si>
    <t>B10.</t>
  </si>
  <si>
    <t>Off balance sheet financial instruments</t>
  </si>
  <si>
    <t>There were no off balance sheet financial instruments as at the date of this report.</t>
  </si>
  <si>
    <t>B11.</t>
  </si>
  <si>
    <t>Material litigation</t>
  </si>
  <si>
    <t>B12.</t>
  </si>
  <si>
    <t>Dividends</t>
  </si>
  <si>
    <t>No dividend has been recommended for the quarter under review.</t>
  </si>
  <si>
    <t>B13.</t>
  </si>
  <si>
    <t>Net profit for the period (RM'000)</t>
  </si>
  <si>
    <t xml:space="preserve">Weighted average number of ordinary </t>
  </si>
  <si>
    <t xml:space="preserve">     shares in issue ('000)</t>
  </si>
  <si>
    <t>By the Order of the Board</t>
  </si>
  <si>
    <t>Leong Oi Wah</t>
  </si>
  <si>
    <t>Company Secretary</t>
  </si>
  <si>
    <r>
      <t>Profit before</t>
    </r>
    <r>
      <rPr>
        <u val="single"/>
        <sz val="10"/>
        <rFont val="Microsoft Sans Serif"/>
        <family val="2"/>
      </rPr>
      <t xml:space="preserve"> taxation</t>
    </r>
  </si>
  <si>
    <t>Issuance, cancellations, repurchases, resale and repayments of debt and equity securities</t>
  </si>
  <si>
    <t xml:space="preserve">During the quarter under review, there were no items or events that arose, which affected assets, liabilities, equity, net </t>
  </si>
  <si>
    <t>There were no audit qualifications on the annual financial statements for the financial period ended 31 December 2002.</t>
  </si>
  <si>
    <t>Short term</t>
  </si>
  <si>
    <t>Long term</t>
  </si>
  <si>
    <t xml:space="preserve">There were no material events subsequent to the end of the quarter under review that have not been reflected in the </t>
  </si>
  <si>
    <t>Material events subsequent to the balance sheet date</t>
  </si>
  <si>
    <t>income statement</t>
  </si>
  <si>
    <t xml:space="preserve">Acquisitions for the expansion of the core and related businesses </t>
  </si>
  <si>
    <t xml:space="preserve">  of the Group</t>
  </si>
  <si>
    <t>As approved by the Securities Commission &amp; KLSE</t>
  </si>
  <si>
    <t>borrowing due within one year have been classified as short term. The Group borrowings are as follows:</t>
  </si>
  <si>
    <t xml:space="preserve">(The unaudited Condensed Consolidated Statement of Changes in Equity should be read in conjunction with the annual </t>
  </si>
  <si>
    <t xml:space="preserve">("MASB") Standard No.  26, Interim Financial Reporting and Appendix 7A of the Listing Requirements of Kuala Lumpur Stock </t>
  </si>
  <si>
    <t>ADDITIONAL INFORMATION REQUIRED BY THE KUALA LUMPUR STOCK EXCHANGE LISTING REQUIREMENTS</t>
  </si>
  <si>
    <t>the period ended 31 December 2002.</t>
  </si>
  <si>
    <t xml:space="preserve">Exchange for the MESDAQ Market, and should be read in conjunction with the Group's annual audited financial statements for </t>
  </si>
  <si>
    <t>In respect of the current period</t>
  </si>
  <si>
    <t>In respect of prior years</t>
  </si>
  <si>
    <t>quarter under review.</t>
  </si>
  <si>
    <t xml:space="preserve">The Company has provided a corporate guarantee for bank guarantee facilities granted to a wholly owned subsidiary for </t>
  </si>
  <si>
    <t>There were no issuances, cancellations, repurchases, resale and repayments of debt and equity securities for the</t>
  </si>
  <si>
    <t>financial statements except as indicated in Note B8.</t>
  </si>
  <si>
    <t>30 Sept 2003</t>
  </si>
  <si>
    <t>30 Sept 2002</t>
  </si>
  <si>
    <t>Cash and cash equivalents at 30 September 2003</t>
  </si>
  <si>
    <t>At 30 September 2003</t>
  </si>
  <si>
    <t>Notes on the quarterly report - 30 September 2003</t>
  </si>
  <si>
    <t>the amount of RM500,000. As at 30 September 2003, the actual utilisation of the bank guarantee facility was RM110,000.</t>
  </si>
  <si>
    <t>Review of group results for the quarter ended 30 September 2003</t>
  </si>
  <si>
    <t>There were no investments in quoted securities as at 30 September 2003.</t>
  </si>
  <si>
    <t>On consolidated results for the third quarter ended 30 September 2003</t>
  </si>
  <si>
    <t>Unaudited Condensed Consolidated Income Statement for the third quarter ended 30 September 2003</t>
  </si>
  <si>
    <t>Unaudited Condensed Consolidated Cash Flow Statement for the three quarters ended 30 September 2003</t>
  </si>
  <si>
    <t>Unaudited Condensed Consolidated Statement of Changes in Equity for the three quarters ended 30 September 2003</t>
  </si>
  <si>
    <t>Proposed acquisition of Global Innovative Management Partners-ACT Sdn Bhd ("Global Impact"), proposed</t>
  </si>
  <si>
    <t>On 12 August 2003, the Company proposed the following:</t>
  </si>
  <si>
    <t xml:space="preserve">(i) </t>
  </si>
  <si>
    <t xml:space="preserve">     </t>
  </si>
  <si>
    <t xml:space="preserve">(ii) </t>
  </si>
  <si>
    <t xml:space="preserve">issue up to 40million ordinary shares of RM0.10 each via private placement at an issue price to be determined at a later </t>
  </si>
  <si>
    <t xml:space="preserve">(iii) </t>
  </si>
  <si>
    <t xml:space="preserve">renounceable rights issue of 56million warrants to the holders of the ordinary shares of RM1.00 each in the Company </t>
  </si>
  <si>
    <t xml:space="preserve">(other than the shares arising from (i) and (ii) above) at an issue price of RM0.01 per warrant on the basis of one (1) </t>
  </si>
  <si>
    <t>Proposed acquisition of Malaysian Share Registration Services Sdn Bhd</t>
  </si>
  <si>
    <t>*</t>
  </si>
  <si>
    <t>Deferred tax asset</t>
  </si>
  <si>
    <t>Inventories</t>
  </si>
  <si>
    <t>Hire purchase</t>
  </si>
  <si>
    <t>Other payables</t>
  </si>
  <si>
    <t>Provision for taxation</t>
  </si>
  <si>
    <t>Reserve arising on consolidation</t>
  </si>
  <si>
    <t>Deposits pledged for bank guarantees</t>
  </si>
  <si>
    <t>Cash and cash equivalents per Cash Flow Statement</t>
  </si>
  <si>
    <t>Barring any unforeseen circumstances, the Directors anticipate that the performance of the Group will be satisfactory in the last</t>
  </si>
  <si>
    <t>quarter of the year and the Group is on track to meet its profit forecast as set out in its Prospectus dated 30 December 2002.</t>
  </si>
  <si>
    <t>Acquisition of subsidiaries</t>
  </si>
  <si>
    <t xml:space="preserve">The status of utilisation of the proceeds raised from the public issue pursuant to the listing of the Company on the Mesdaq </t>
  </si>
  <si>
    <t>Market of the Kuala Lumpur Stock Exchange amounting to RM15 million is as follows:</t>
  </si>
  <si>
    <t>(i)</t>
  </si>
  <si>
    <t>(ii)</t>
  </si>
  <si>
    <t>(iii)</t>
  </si>
  <si>
    <t>The Proposals are subject to and conditional upon approvals being obtained from the following:</t>
  </si>
  <si>
    <t>private placement and proposed renounceable rights issue of warrants (Collectively, The "Proposals")</t>
  </si>
  <si>
    <t>date ("Proposed Placement"); and</t>
  </si>
  <si>
    <t>(iv)</t>
  </si>
  <si>
    <t>shareholders of the Company at an Extraordinary General Meeting ("EGM") to be convened; and</t>
  </si>
  <si>
    <t>(v)</t>
  </si>
  <si>
    <t>shareholders of Bolton at an EGM to be convened.</t>
  </si>
  <si>
    <t>Company at an issue price of RM1.375 each and cash payment of RM35million ("Proposed Acquisition");</t>
  </si>
  <si>
    <t xml:space="preserve">the acquisition of the entire issued and paid-up share capital of Global Impact ("Sale Shares") comprising 1,000,000 ordinary </t>
  </si>
  <si>
    <t xml:space="preserve">total consideration of RM200million to be satisfied via the issuance of 120million new ordinary share of RM0.10 each of the </t>
  </si>
  <si>
    <t xml:space="preserve">Comparative figures for the preceding year are not available as this is Symphony House Berhad's third quarterly report to the </t>
  </si>
  <si>
    <t>Net cash generated from operating activities</t>
  </si>
  <si>
    <t>Reconciliation of cash and cash equivalents as at 30 September 2003</t>
  </si>
  <si>
    <t xml:space="preserve">Cash and cash equivalents per Balance Sheet </t>
  </si>
  <si>
    <t>There were no changes in the estimates of amounts reported that have a material effect in the quarter under review.</t>
  </si>
  <si>
    <t xml:space="preserve">Less : Cash and cash equivalents of subsidiaries acquired </t>
  </si>
  <si>
    <t>Net cash inflow arising on acquisition of subsidiaries</t>
  </si>
  <si>
    <t>The assets acquired and liabilities assumed from the acquisition of subsidiaries are as follows:</t>
  </si>
  <si>
    <t xml:space="preserve">RM4.022 million respectively. </t>
  </si>
  <si>
    <t>Corporate Services division.</t>
  </si>
  <si>
    <t>Net (losses)/gains not recognised in the</t>
  </si>
  <si>
    <t>Foreign Investment Committee for the Proposed Acquisition and Proposed Placement;</t>
  </si>
  <si>
    <t>SC for the disposal of the Sale Shares by the Vendor (if required);</t>
  </si>
  <si>
    <t xml:space="preserve">The increase in clients' corporate activities during the quarter under review has translated into significant contribution by the Corporate </t>
  </si>
  <si>
    <t xml:space="preserve">capital of Malaysian Share Registration Services Sdn Bhd ("MSRS") comprising 2,000,000 ordinary shares of RM1.00 each and </t>
  </si>
  <si>
    <t xml:space="preserve">RM2,000,000 nominal value 4% redeemable convertible unsecured loan stocks 2002/2007 of MSRS for a total cash consideration of </t>
  </si>
  <si>
    <t>RM6,000,000 ("Purchase Consideration").</t>
  </si>
  <si>
    <t>The profit before tax ("PBT") for the current quarter ended 30 September 2003 increased by 18.47% to RM4.022million as compared to</t>
  </si>
  <si>
    <t>Not applicable for the quarter under review.</t>
  </si>
  <si>
    <t>(vi)</t>
  </si>
  <si>
    <t>warrant for every five (5) Company shares held ("Proposed Rights Issue").</t>
  </si>
  <si>
    <t xml:space="preserve">RM2million being the deposit representing one percentum (1%) of the total consideration of RM200million, was paid upon </t>
  </si>
  <si>
    <t>BNM has approved the Proposed Rights Issue.</t>
  </si>
  <si>
    <t>the execution of the Sale and Purchase Agreement; and</t>
  </si>
  <si>
    <t>Bank Negara Malaysia ("BNM") for the Proposed Rights Issue;</t>
  </si>
  <si>
    <t xml:space="preserve">As at the date of the report, </t>
  </si>
  <si>
    <t xml:space="preserve">(The unaudited Condensed Consolidated Balance Sheet should be read in conjunction with the annual audited </t>
  </si>
  <si>
    <t>financial statements for the period ended 31 December 2002)</t>
  </si>
  <si>
    <t xml:space="preserve">The Group achieved revenue and profit before taxation for the financial quarter ended 30 September 2003 of RM7.360 million and </t>
  </si>
  <si>
    <t>Services division to the Group's profit. The IT division accounted for approximately one third of the Group's results for the quarter under review.</t>
  </si>
  <si>
    <t xml:space="preserve">RM3.395million for the quarter ended 30 June 2003. The increase in the PBT for the quarter under review was mainly contributed by the </t>
  </si>
  <si>
    <t>There were no changes in the composition of the Group during the quarter under review except for the following:</t>
  </si>
  <si>
    <t xml:space="preserve">on 30 July 2003, the Company completed the acquisition of the entire issued and paid-up share capital of MIH comprising </t>
  </si>
  <si>
    <t xml:space="preserve">Status of corporate proposals as at 13 November 2003 (being a date not earlier than seven (7) days from the date of </t>
  </si>
  <si>
    <t>this report)</t>
  </si>
  <si>
    <t xml:space="preserve">On 5 November 2003, the Company entered into a Sale and Purchase Agreement ("SPA") to acquire the entire issued and paid up share </t>
  </si>
  <si>
    <t>* Proceeds not used to defray listing expenses have been utilised as working capital.</t>
  </si>
  <si>
    <t xml:space="preserve">As at the date of report, RM600,000, being the deposit representing ten percentum (10%) of the Purchase Consideration, was paid upon </t>
  </si>
  <si>
    <t>the execution of the SPA and the balance shall be payable upon completion of the SPA.</t>
  </si>
  <si>
    <t>of the new shares and warrants to be issued pursuant to the Proposals;</t>
  </si>
  <si>
    <t xml:space="preserve">Kuala Lumpur Stock Exchange and Securities Commission ("SC") for the Proposals and the issue, listing and quotation </t>
  </si>
  <si>
    <t>A13.</t>
  </si>
  <si>
    <t>Capital commitments</t>
  </si>
  <si>
    <t>Contracted</t>
  </si>
  <si>
    <t xml:space="preserve">As at </t>
  </si>
  <si>
    <t>31 Dec 2003</t>
  </si>
  <si>
    <t>Authorised capital expenditure for plant and equipment not provided for in the financial statements:</t>
  </si>
  <si>
    <t xml:space="preserve">2,500,000 ordinary shares of RM1.00 each for a total consideration of RM2,500,000 (excluding professional fees and other </t>
  </si>
  <si>
    <t>costs incurred in relation to the acquisition); and</t>
  </si>
  <si>
    <t xml:space="preserve">incorporation of Symphony Vox Sdn Bhd ("SVSB") on 5 November 2003, of which the entire issued and paid-up capital </t>
  </si>
  <si>
    <t>of SVSB, comprising two (2) ordinary shares of RM1.00 each are wholly owned by the Company.</t>
  </si>
  <si>
    <t>Deposits for bank guarantee facilities</t>
  </si>
  <si>
    <t xml:space="preserve">shares of RM1.00 each from Noble Midah Sdn Bhd ("Vendor"), a wholly owned subsidiary of Bolton Berhad ("Bolton"), for a </t>
  </si>
  <si>
    <t>Earnings per share</t>
  </si>
  <si>
    <t xml:space="preserve">Basic earnings per share </t>
  </si>
  <si>
    <t>Not applicable</t>
  </si>
  <si>
    <t xml:space="preserve">Fully diluted earnings per share </t>
  </si>
  <si>
    <t>There were no disposal of unquoted investments during the quarter under review. The group has no properties as at 30 September 2003.</t>
  </si>
  <si>
    <t>The Group has no outstanding material litigation as at 13 November 2003 (being a date not earlier than seven (7) days from the date of this report).</t>
  </si>
  <si>
    <t>19 November 2003</t>
  </si>
  <si>
    <t>The proposed acquisition of MSRS is subject to and conditional upon approval from the Foreign Investment Committee.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</si>
</sst>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/mmm/yy"/>
    <numFmt numFmtId="167" formatCode="_-* #,##0_-;\-* #,##0_-;_-* &quot;-&quot;??_-;_-@_-"/>
    <numFmt numFmtId="168" formatCode="_-* #,##0.00_-;\-* #,##0.00_-;_-* &quot;-&quot;??_-;_-@_-"/>
    <numFmt numFmtId="169" formatCode="#,###;[Red]\(#,###\);\ \-\ \ \ \ 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_ ;[Red]\-#,##0.00\ "/>
    <numFmt numFmtId="174" formatCode="0.0%"/>
    <numFmt numFmtId="175" formatCode="#,##0.0_);[Red]\(#,##0.0\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</numFmts>
  <fonts count="14">
    <font>
      <sz val="10"/>
      <name val="Arial"/>
      <family val="0"/>
    </font>
    <font>
      <sz val="11"/>
      <name val="MS Sans Serif"/>
      <family val="0"/>
    </font>
    <font>
      <sz val="11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u val="single"/>
      <sz val="10"/>
      <name val="Microsoft Sans Serif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22" applyFont="1">
      <alignment/>
      <protection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2" applyFont="1">
      <alignment/>
      <protection/>
    </xf>
    <xf numFmtId="164" fontId="5" fillId="0" borderId="0" xfId="15" applyNumberFormat="1" applyFont="1" applyAlignment="1">
      <alignment horizontal="center"/>
    </xf>
    <xf numFmtId="164" fontId="5" fillId="0" borderId="0" xfId="15" applyNumberFormat="1" applyFont="1" applyAlignment="1" quotePrefix="1">
      <alignment horizontal="right"/>
    </xf>
    <xf numFmtId="0" fontId="5" fillId="0" borderId="0" xfId="22" applyFont="1" applyAlignment="1">
      <alignment horizontal="center"/>
      <protection/>
    </xf>
    <xf numFmtId="164" fontId="5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0" fontId="2" fillId="0" borderId="0" xfId="22" applyFont="1" applyFill="1">
      <alignment/>
      <protection/>
    </xf>
    <xf numFmtId="38" fontId="2" fillId="0" borderId="0" xfId="22" applyNumberFormat="1" applyFont="1" applyBorder="1">
      <alignment/>
      <protection/>
    </xf>
    <xf numFmtId="167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38" fontId="2" fillId="0" borderId="0" xfId="22" applyNumberFormat="1" applyFont="1">
      <alignment/>
      <protection/>
    </xf>
    <xf numFmtId="164" fontId="2" fillId="0" borderId="2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0" fontId="2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5" fillId="0" borderId="0" xfId="22" applyNumberFormat="1" applyFont="1" applyAlignment="1" quotePrefix="1">
      <alignment horizontal="right"/>
      <protection/>
    </xf>
    <xf numFmtId="14" fontId="5" fillId="0" borderId="0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164" fontId="2" fillId="0" borderId="0" xfId="22" applyNumberFormat="1" applyFont="1">
      <alignment/>
      <protection/>
    </xf>
    <xf numFmtId="0" fontId="2" fillId="0" borderId="0" xfId="22" applyFont="1" applyFill="1" applyAlignment="1">
      <alignment horizontal="center"/>
      <protection/>
    </xf>
    <xf numFmtId="164" fontId="2" fillId="0" borderId="0" xfId="22" applyNumberFormat="1" applyFont="1" applyBorder="1">
      <alignment/>
      <protection/>
    </xf>
    <xf numFmtId="0" fontId="2" fillId="0" borderId="0" xfId="22" applyFont="1" applyAlignment="1">
      <alignment horizontal="left" indent="2"/>
      <protection/>
    </xf>
    <xf numFmtId="164" fontId="2" fillId="0" borderId="4" xfId="22" applyNumberFormat="1" applyFont="1" applyBorder="1">
      <alignment/>
      <protection/>
    </xf>
    <xf numFmtId="164" fontId="2" fillId="0" borderId="5" xfId="22" applyNumberFormat="1" applyFont="1" applyBorder="1">
      <alignment/>
      <protection/>
    </xf>
    <xf numFmtId="0" fontId="5" fillId="0" borderId="0" xfId="22" applyFont="1" applyFill="1" applyAlignment="1">
      <alignment horizontal="center"/>
      <protection/>
    </xf>
    <xf numFmtId="164" fontId="2" fillId="0" borderId="6" xfId="22" applyNumberFormat="1" applyFont="1" applyBorder="1">
      <alignment/>
      <protection/>
    </xf>
    <xf numFmtId="164" fontId="2" fillId="0" borderId="0" xfId="17" applyNumberFormat="1" applyFont="1" applyAlignment="1">
      <alignment/>
    </xf>
    <xf numFmtId="164" fontId="2" fillId="0" borderId="2" xfId="17" applyNumberFormat="1" applyFont="1" applyBorder="1" applyAlignment="1">
      <alignment/>
    </xf>
    <xf numFmtId="164" fontId="2" fillId="0" borderId="1" xfId="22" applyNumberFormat="1" applyFont="1" applyBorder="1">
      <alignment/>
      <protection/>
    </xf>
    <xf numFmtId="167" fontId="2" fillId="0" borderId="1" xfId="15" applyNumberFormat="1" applyFont="1" applyBorder="1" applyAlignment="1">
      <alignment/>
    </xf>
    <xf numFmtId="164" fontId="2" fillId="0" borderId="2" xfId="22" applyNumberFormat="1" applyFont="1" applyBorder="1">
      <alignment/>
      <protection/>
    </xf>
    <xf numFmtId="164" fontId="2" fillId="0" borderId="0" xfId="22" applyNumberFormat="1" applyFont="1" applyBorder="1" applyAlignment="1">
      <alignment horizontal="right"/>
      <protection/>
    </xf>
    <xf numFmtId="43" fontId="2" fillId="0" borderId="0" xfId="17" applyFont="1" applyAlignment="1">
      <alignment horizontal="center"/>
    </xf>
    <xf numFmtId="164" fontId="6" fillId="0" borderId="0" xfId="15" applyNumberFormat="1" applyFont="1" applyAlignment="1">
      <alignment horizontal="left"/>
    </xf>
    <xf numFmtId="164" fontId="5" fillId="0" borderId="0" xfId="15" applyNumberFormat="1" applyFont="1" applyAlignment="1">
      <alignment horizontal="left"/>
    </xf>
    <xf numFmtId="164" fontId="5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0" xfId="15" applyNumberFormat="1" applyFont="1" applyAlignment="1">
      <alignment horizontal="left" indent="2"/>
    </xf>
    <xf numFmtId="164" fontId="2" fillId="0" borderId="12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6" fontId="6" fillId="0" borderId="0" xfId="22" applyNumberFormat="1" applyFont="1" applyAlignment="1">
      <alignment horizontal="left"/>
      <protection/>
    </xf>
    <xf numFmtId="166" fontId="5" fillId="0" borderId="0" xfId="22" applyNumberFormat="1" applyFont="1" applyAlignment="1">
      <alignment horizontal="left"/>
      <protection/>
    </xf>
    <xf numFmtId="164" fontId="2" fillId="0" borderId="0" xfId="15" applyNumberFormat="1" applyFont="1" applyAlignment="1">
      <alignment/>
    </xf>
    <xf numFmtId="166" fontId="2" fillId="0" borderId="0" xfId="22" applyNumberFormat="1" applyFont="1" applyAlignment="1">
      <alignment horizontal="left"/>
      <protection/>
    </xf>
    <xf numFmtId="164" fontId="2" fillId="0" borderId="1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2" fillId="0" borderId="2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/>
    </xf>
    <xf numFmtId="164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justify" wrapText="1"/>
    </xf>
    <xf numFmtId="164" fontId="7" fillId="0" borderId="0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Fill="1" applyAlignment="1">
      <alignment horizontal="left" wrapText="1"/>
    </xf>
    <xf numFmtId="164" fontId="7" fillId="0" borderId="0" xfId="15" applyNumberFormat="1" applyFont="1" applyFill="1" applyAlignment="1">
      <alignment horizontal="right" wrapText="1"/>
    </xf>
    <xf numFmtId="164" fontId="7" fillId="0" borderId="2" xfId="15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5" applyNumberFormat="1" applyFont="1" applyFill="1" applyAlignment="1">
      <alignment wrapText="1"/>
    </xf>
    <xf numFmtId="0" fontId="7" fillId="0" borderId="0" xfId="0" applyFont="1" applyAlignment="1">
      <alignment horizontal="center" wrapText="1"/>
    </xf>
    <xf numFmtId="15" fontId="7" fillId="0" borderId="0" xfId="0" applyNumberFormat="1" applyFont="1" applyAlignment="1">
      <alignment/>
    </xf>
    <xf numFmtId="15" fontId="7" fillId="0" borderId="0" xfId="0" applyNumberFormat="1" applyFont="1" applyAlignment="1" quotePrefix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right" wrapText="1"/>
    </xf>
    <xf numFmtId="43" fontId="7" fillId="0" borderId="0" xfId="15" applyFont="1" applyFill="1" applyAlignment="1">
      <alignment horizontal="center" wrapText="1"/>
    </xf>
    <xf numFmtId="9" fontId="2" fillId="0" borderId="0" xfId="23" applyFont="1" applyAlignment="1">
      <alignment/>
    </xf>
    <xf numFmtId="164" fontId="7" fillId="0" borderId="2" xfId="15" applyNumberFormat="1" applyFont="1" applyFill="1" applyBorder="1" applyAlignment="1">
      <alignment wrapText="1"/>
    </xf>
    <xf numFmtId="164" fontId="7" fillId="0" borderId="0" xfId="15" applyNumberFormat="1" applyFont="1" applyAlignment="1">
      <alignment wrapText="1"/>
    </xf>
    <xf numFmtId="164" fontId="7" fillId="0" borderId="1" xfId="15" applyNumberFormat="1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0" xfId="15" applyNumberFormat="1" applyFont="1" applyFill="1" applyBorder="1" applyAlignment="1">
      <alignment horizontal="right" wrapText="1"/>
    </xf>
    <xf numFmtId="164" fontId="2" fillId="0" borderId="16" xfId="22" applyNumberFormat="1" applyFont="1" applyBorder="1">
      <alignment/>
      <protection/>
    </xf>
    <xf numFmtId="164" fontId="2" fillId="0" borderId="0" xfId="15" applyNumberFormat="1" applyFont="1" applyAlignment="1">
      <alignment horizontal="left"/>
    </xf>
    <xf numFmtId="43" fontId="2" fillId="0" borderId="0" xfId="15" applyFont="1" applyAlignment="1">
      <alignment/>
    </xf>
    <xf numFmtId="43" fontId="2" fillId="0" borderId="0" xfId="15" applyFont="1" applyAlignment="1">
      <alignment horizontal="left"/>
    </xf>
    <xf numFmtId="164" fontId="9" fillId="0" borderId="0" xfId="15" applyNumberFormat="1" applyFont="1" applyFill="1" applyAlignment="1">
      <alignment horizontal="right" wrapText="1"/>
    </xf>
    <xf numFmtId="164" fontId="7" fillId="0" borderId="8" xfId="15" applyNumberFormat="1" applyFont="1" applyFill="1" applyBorder="1" applyAlignment="1">
      <alignment/>
    </xf>
    <xf numFmtId="43" fontId="7" fillId="0" borderId="0" xfId="15" applyFont="1" applyFill="1" applyBorder="1" applyAlignment="1">
      <alignment/>
    </xf>
    <xf numFmtId="43" fontId="7" fillId="0" borderId="0" xfId="15" applyFont="1" applyFill="1" applyAlignment="1">
      <alignment/>
    </xf>
    <xf numFmtId="164" fontId="7" fillId="0" borderId="2" xfId="15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43" fontId="2" fillId="0" borderId="3" xfId="15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43" fontId="2" fillId="0" borderId="3" xfId="17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Alignment="1" quotePrefix="1">
      <alignment horizontal="right"/>
    </xf>
    <xf numFmtId="43" fontId="7" fillId="0" borderId="3" xfId="15" applyFont="1" applyFill="1" applyBorder="1" applyAlignment="1">
      <alignment/>
    </xf>
    <xf numFmtId="164" fontId="7" fillId="0" borderId="3" xfId="15" applyNumberFormat="1" applyFont="1" applyFill="1" applyBorder="1" applyAlignment="1">
      <alignment/>
    </xf>
    <xf numFmtId="15" fontId="7" fillId="0" borderId="0" xfId="0" applyNumberFormat="1" applyFont="1" applyFill="1" applyAlignment="1">
      <alignment horizontal="right"/>
    </xf>
    <xf numFmtId="43" fontId="7" fillId="0" borderId="3" xfId="15" applyFont="1" applyFill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43" fontId="7" fillId="0" borderId="3" xfId="15" applyNumberFormat="1" applyFont="1" applyBorder="1" applyAlignment="1">
      <alignment wrapText="1"/>
    </xf>
    <xf numFmtId="164" fontId="5" fillId="0" borderId="0" xfId="15" applyNumberFormat="1" applyFont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10">
    <cellStyle name="Normal" xfId="0"/>
    <cellStyle name="Comma" xfId="15"/>
    <cellStyle name="Comma [0]" xfId="16"/>
    <cellStyle name="Comma_BS1" xfId="17"/>
    <cellStyle name="Currency" xfId="18"/>
    <cellStyle name="Currency [0]" xfId="19"/>
    <cellStyle name="Followed Hyperlink" xfId="20"/>
    <cellStyle name="Hyperlink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shirley.fong\Local Settings\Temp\C.Lotus.Notes.Data\House 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0</xdr:rowOff>
    </xdr:from>
    <xdr:to>
      <xdr:col>8</xdr:col>
      <xdr:colOff>857250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724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6</xdr:col>
      <xdr:colOff>1409700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76825" y="9525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9525</xdr:rowOff>
    </xdr:from>
    <xdr:to>
      <xdr:col>7</xdr:col>
      <xdr:colOff>914400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28575</xdr:rowOff>
    </xdr:from>
    <xdr:to>
      <xdr:col>5</xdr:col>
      <xdr:colOff>1143000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8575"/>
          <a:ext cx="1685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6"/>
  <sheetViews>
    <sheetView showGridLines="0" view="pageBreakPreview" zoomScale="75" zoomScaleSheetLayoutView="75" workbookViewId="0" topLeftCell="A1">
      <selection activeCell="B26" sqref="B26"/>
    </sheetView>
  </sheetViews>
  <sheetFormatPr defaultColWidth="9.140625" defaultRowHeight="12.75"/>
  <cols>
    <col min="1" max="1" width="40.57421875" style="1" customWidth="1"/>
    <col min="2" max="2" width="6.421875" style="1" customWidth="1"/>
    <col min="3" max="3" width="17.00390625" style="2" customWidth="1"/>
    <col min="4" max="4" width="1.57421875" style="1" customWidth="1"/>
    <col min="5" max="5" width="15.57421875" style="3" customWidth="1"/>
    <col min="6" max="6" width="1.57421875" style="1" customWidth="1"/>
    <col min="7" max="7" width="16.57421875" style="2" customWidth="1"/>
    <col min="8" max="8" width="1.57421875" style="1" customWidth="1"/>
    <col min="9" max="9" width="14.00390625" style="3" customWidth="1"/>
    <col min="10" max="16384" width="9.140625" style="1" customWidth="1"/>
  </cols>
  <sheetData>
    <row r="1" ht="14.25"/>
    <row r="2" ht="14.25"/>
    <row r="3" ht="14.25"/>
    <row r="4" ht="14.25">
      <c r="I4" s="4" t="s">
        <v>0</v>
      </c>
    </row>
    <row r="5" ht="14.25">
      <c r="I5" s="4"/>
    </row>
    <row r="6" ht="18.75">
      <c r="I6" s="5" t="s">
        <v>1</v>
      </c>
    </row>
    <row r="7" ht="14.25">
      <c r="I7" s="6" t="s">
        <v>208</v>
      </c>
    </row>
    <row r="8" ht="14.25">
      <c r="I8" s="1"/>
    </row>
    <row r="9" ht="14.25">
      <c r="I9" s="4"/>
    </row>
    <row r="10" spans="1:9" ht="15.75">
      <c r="A10" s="1" t="s">
        <v>2</v>
      </c>
      <c r="I10" s="7"/>
    </row>
    <row r="12" ht="14.25">
      <c r="A12" s="8" t="s">
        <v>209</v>
      </c>
    </row>
    <row r="15" ht="14.25">
      <c r="A15" s="8"/>
    </row>
    <row r="16" spans="2:9" ht="14.25">
      <c r="B16" s="9"/>
      <c r="C16" s="137" t="s">
        <v>3</v>
      </c>
      <c r="D16" s="137"/>
      <c r="E16" s="137"/>
      <c r="F16" s="9"/>
      <c r="G16" s="137" t="s">
        <v>4</v>
      </c>
      <c r="H16" s="137"/>
      <c r="I16" s="137"/>
    </row>
    <row r="17" spans="2:9" ht="14.25">
      <c r="B17" s="9" t="s">
        <v>5</v>
      </c>
      <c r="C17" s="10" t="s">
        <v>200</v>
      </c>
      <c r="D17" s="9"/>
      <c r="E17" s="10" t="s">
        <v>201</v>
      </c>
      <c r="F17" s="9"/>
      <c r="G17" s="10" t="s">
        <v>200</v>
      </c>
      <c r="H17" s="9"/>
      <c r="I17" s="10" t="s">
        <v>201</v>
      </c>
    </row>
    <row r="18" spans="2:9" ht="14.25">
      <c r="B18" s="11"/>
      <c r="C18" s="12" t="s">
        <v>6</v>
      </c>
      <c r="D18" s="11"/>
      <c r="E18" s="12" t="s">
        <v>6</v>
      </c>
      <c r="F18" s="11"/>
      <c r="G18" s="12" t="s">
        <v>6</v>
      </c>
      <c r="H18" s="11"/>
      <c r="I18" s="12" t="s">
        <v>6</v>
      </c>
    </row>
    <row r="19" spans="2:9" ht="14.25">
      <c r="B19" s="11"/>
      <c r="C19" s="12"/>
      <c r="D19" s="11"/>
      <c r="E19" s="12"/>
      <c r="F19" s="11"/>
      <c r="G19" s="12"/>
      <c r="H19" s="11"/>
      <c r="I19" s="12"/>
    </row>
    <row r="20" spans="1:9" ht="14.25">
      <c r="A20" s="8" t="s">
        <v>7</v>
      </c>
      <c r="B20" s="9" t="s">
        <v>8</v>
      </c>
      <c r="C20" s="2">
        <v>7360</v>
      </c>
      <c r="D20" s="13"/>
      <c r="E20" s="3">
        <v>0</v>
      </c>
      <c r="F20" s="13"/>
      <c r="G20" s="2">
        <v>20636</v>
      </c>
      <c r="H20" s="13"/>
      <c r="I20" s="3">
        <v>0</v>
      </c>
    </row>
    <row r="21" spans="1:9" ht="14.25">
      <c r="A21" s="1" t="s">
        <v>9</v>
      </c>
      <c r="B21" s="13"/>
      <c r="C21" s="2">
        <v>159</v>
      </c>
      <c r="D21" s="13"/>
      <c r="E21" s="3">
        <v>0</v>
      </c>
      <c r="F21" s="13"/>
      <c r="G21" s="2">
        <v>428</v>
      </c>
      <c r="H21" s="13"/>
      <c r="I21" s="3">
        <v>0</v>
      </c>
    </row>
    <row r="22" spans="1:9" ht="14.25">
      <c r="A22" s="1" t="s">
        <v>10</v>
      </c>
      <c r="B22" s="2"/>
      <c r="C22" s="2">
        <v>-2084</v>
      </c>
      <c r="D22" s="2"/>
      <c r="E22" s="3">
        <v>0</v>
      </c>
      <c r="F22" s="2"/>
      <c r="G22" s="2">
        <v>-5319</v>
      </c>
      <c r="H22" s="2"/>
      <c r="I22" s="3">
        <v>0</v>
      </c>
    </row>
    <row r="23" spans="1:9" ht="14.25">
      <c r="A23" s="14" t="s">
        <v>11</v>
      </c>
      <c r="B23" s="15"/>
      <c r="C23" s="2">
        <v>-324</v>
      </c>
      <c r="D23" s="15"/>
      <c r="E23" s="3">
        <v>0</v>
      </c>
      <c r="F23" s="15"/>
      <c r="G23" s="2">
        <v>-886</v>
      </c>
      <c r="H23" s="15"/>
      <c r="I23" s="3">
        <v>0</v>
      </c>
    </row>
    <row r="24" spans="1:9" ht="14.25">
      <c r="A24" s="14" t="s">
        <v>12</v>
      </c>
      <c r="B24" s="15"/>
      <c r="C24" s="2">
        <v>0</v>
      </c>
      <c r="D24" s="15"/>
      <c r="E24" s="3">
        <v>0</v>
      </c>
      <c r="F24" s="15"/>
      <c r="G24" s="2">
        <v>-1574</v>
      </c>
      <c r="H24" s="15"/>
      <c r="I24" s="3">
        <v>0</v>
      </c>
    </row>
    <row r="25" spans="1:9" ht="14.25">
      <c r="A25" s="1" t="s">
        <v>13</v>
      </c>
      <c r="B25" s="16"/>
      <c r="C25" s="17">
        <v>-1048</v>
      </c>
      <c r="D25" s="16"/>
      <c r="E25" s="18">
        <v>0</v>
      </c>
      <c r="F25" s="16"/>
      <c r="G25" s="17">
        <v>-2965</v>
      </c>
      <c r="H25" s="16"/>
      <c r="I25" s="18">
        <v>0</v>
      </c>
    </row>
    <row r="26" spans="1:9" ht="14.25">
      <c r="A26" s="8" t="s">
        <v>14</v>
      </c>
      <c r="B26" s="9"/>
      <c r="C26" s="2">
        <f>SUM(C20:C25)</f>
        <v>4063</v>
      </c>
      <c r="D26" s="16"/>
      <c r="E26" s="3">
        <f>SUM(E20:E25)</f>
        <v>0</v>
      </c>
      <c r="F26" s="16"/>
      <c r="G26" s="2">
        <f>SUM(G20:G25)</f>
        <v>10320</v>
      </c>
      <c r="H26" s="16"/>
      <c r="I26" s="3">
        <f>SUM(I20:I25)</f>
        <v>0</v>
      </c>
    </row>
    <row r="27" spans="2:8" ht="14.25">
      <c r="B27" s="15"/>
      <c r="D27" s="15"/>
      <c r="F27" s="15"/>
      <c r="H27" s="15"/>
    </row>
    <row r="28" spans="1:9" ht="14.25">
      <c r="A28" s="14" t="s">
        <v>15</v>
      </c>
      <c r="B28" s="19"/>
      <c r="C28" s="2">
        <v>-16</v>
      </c>
      <c r="D28" s="19"/>
      <c r="E28" s="3">
        <v>0</v>
      </c>
      <c r="F28" s="19"/>
      <c r="G28" s="2">
        <v>-45</v>
      </c>
      <c r="H28" s="19"/>
      <c r="I28" s="3">
        <v>0</v>
      </c>
    </row>
    <row r="29" spans="1:9" ht="14.25">
      <c r="A29" s="1" t="s">
        <v>16</v>
      </c>
      <c r="B29" s="15"/>
      <c r="C29" s="17">
        <v>-25</v>
      </c>
      <c r="D29" s="15"/>
      <c r="E29" s="18">
        <v>0</v>
      </c>
      <c r="F29" s="15"/>
      <c r="G29" s="17">
        <v>-123</v>
      </c>
      <c r="H29" s="15"/>
      <c r="I29" s="18">
        <v>0</v>
      </c>
    </row>
    <row r="30" spans="1:9" ht="14.25">
      <c r="A30" s="8" t="s">
        <v>17</v>
      </c>
      <c r="B30" s="9" t="s">
        <v>8</v>
      </c>
      <c r="C30" s="2">
        <f>SUM(C26:C29)</f>
        <v>4022</v>
      </c>
      <c r="D30" s="13"/>
      <c r="E30" s="3">
        <f>SUM(E26:E29)</f>
        <v>0</v>
      </c>
      <c r="F30" s="13"/>
      <c r="G30" s="2">
        <f>SUM(G26:G29)</f>
        <v>10152</v>
      </c>
      <c r="H30" s="13"/>
      <c r="I30" s="3">
        <f>SUM(I26:I29)</f>
        <v>0</v>
      </c>
    </row>
    <row r="31" spans="2:8" ht="14.25">
      <c r="B31" s="20"/>
      <c r="D31" s="20"/>
      <c r="F31" s="20"/>
      <c r="H31" s="20"/>
    </row>
    <row r="32" spans="1:9" ht="14.25">
      <c r="A32" s="1" t="s">
        <v>40</v>
      </c>
      <c r="B32" s="9" t="s">
        <v>18</v>
      </c>
      <c r="C32" s="17">
        <v>-862</v>
      </c>
      <c r="D32" s="19"/>
      <c r="E32" s="18">
        <v>0</v>
      </c>
      <c r="F32" s="19"/>
      <c r="G32" s="17">
        <v>-1865</v>
      </c>
      <c r="H32" s="19"/>
      <c r="I32" s="18">
        <v>0</v>
      </c>
    </row>
    <row r="33" spans="1:9" ht="15" thickBot="1">
      <c r="A33" s="8" t="s">
        <v>19</v>
      </c>
      <c r="B33" s="20"/>
      <c r="C33" s="21">
        <f>SUM(C30:C32)</f>
        <v>3160</v>
      </c>
      <c r="D33" s="20"/>
      <c r="E33" s="22">
        <f>SUM(E30:E32)</f>
        <v>0</v>
      </c>
      <c r="F33" s="20"/>
      <c r="G33" s="21">
        <f>SUM(G30:G32)</f>
        <v>8287</v>
      </c>
      <c r="H33" s="20"/>
      <c r="I33" s="22">
        <f>SUM(I30:I32)</f>
        <v>0</v>
      </c>
    </row>
    <row r="34" ht="15" thickTop="1">
      <c r="G34" s="106"/>
    </row>
    <row r="37" spans="1:9" ht="15" thickBot="1">
      <c r="A37" s="1" t="s">
        <v>20</v>
      </c>
      <c r="C37" s="123">
        <v>1.13</v>
      </c>
      <c r="E37" s="23">
        <v>0</v>
      </c>
      <c r="G37" s="123">
        <v>3</v>
      </c>
      <c r="I37" s="23">
        <v>0</v>
      </c>
    </row>
    <row r="38" spans="3:9" ht="15" thickTop="1">
      <c r="C38" s="24"/>
      <c r="E38" s="24"/>
      <c r="G38" s="19"/>
      <c r="I38" s="24"/>
    </row>
    <row r="39" spans="3:9" ht="14.25">
      <c r="C39" s="24"/>
      <c r="E39" s="24"/>
      <c r="G39" s="19"/>
      <c r="I39" s="24"/>
    </row>
    <row r="40" spans="3:9" ht="14.25">
      <c r="C40" s="24"/>
      <c r="E40" s="24"/>
      <c r="G40" s="19"/>
      <c r="I40" s="24"/>
    </row>
    <row r="41" spans="1:9" ht="14.25">
      <c r="A41" s="1" t="s">
        <v>21</v>
      </c>
      <c r="C41" s="24"/>
      <c r="E41" s="24"/>
      <c r="G41" s="19"/>
      <c r="I41" s="24"/>
    </row>
    <row r="42" ht="14.25">
      <c r="A42" s="1" t="s">
        <v>249</v>
      </c>
    </row>
    <row r="43" ht="14.25">
      <c r="A43" s="1" t="s">
        <v>22</v>
      </c>
    </row>
    <row r="45" ht="14.25">
      <c r="A45" s="1" t="s">
        <v>23</v>
      </c>
    </row>
    <row r="46" ht="14.25">
      <c r="A46" s="1" t="s">
        <v>24</v>
      </c>
    </row>
  </sheetData>
  <mergeCells count="2">
    <mergeCell ref="C16:E16"/>
    <mergeCell ref="G16:I16"/>
  </mergeCells>
  <printOptions horizontalCentered="1"/>
  <pageMargins left="0.75" right="0.5" top="1" bottom="1" header="0.5" footer="0.5"/>
  <pageSetup fitToHeight="1" fitToWidth="1" horizontalDpi="600" verticalDpi="600" orientation="portrait" scale="82" r:id="rId2"/>
  <headerFooter alignWithMargins="0">
    <oddFooter>&amp;C&amp;"Microsoft Sans Serif,Regular"&amp;11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8"/>
  <sheetViews>
    <sheetView showGridLines="0" view="pageBreakPreview" zoomScale="75" zoomScaleSheetLayoutView="75" workbookViewId="0" topLeftCell="A1">
      <selection activeCell="A25" sqref="A25"/>
    </sheetView>
  </sheetViews>
  <sheetFormatPr defaultColWidth="9.140625" defaultRowHeight="12.75"/>
  <cols>
    <col min="1" max="1" width="34.00390625" style="1" customWidth="1"/>
    <col min="2" max="2" width="13.421875" style="1" customWidth="1"/>
    <col min="3" max="3" width="6.57421875" style="25" bestFit="1" customWidth="1"/>
    <col min="4" max="4" width="6.57421875" style="1" customWidth="1"/>
    <col min="5" max="5" width="15.421875" style="1" bestFit="1" customWidth="1"/>
    <col min="6" max="6" width="4.57421875" style="1" customWidth="1"/>
    <col min="7" max="7" width="21.57421875" style="1" customWidth="1"/>
    <col min="8" max="16384" width="9.140625" style="1" customWidth="1"/>
  </cols>
  <sheetData>
    <row r="3" ht="15.75">
      <c r="G3" s="26"/>
    </row>
    <row r="4" spans="2:7" s="8" customFormat="1" ht="15.75">
      <c r="B4" s="27"/>
      <c r="C4" s="28"/>
      <c r="G4" s="4" t="s">
        <v>0</v>
      </c>
    </row>
    <row r="5" spans="2:7" s="8" customFormat="1" ht="15.75">
      <c r="B5" s="29"/>
      <c r="C5" s="30"/>
      <c r="G5" s="7"/>
    </row>
    <row r="6" s="8" customFormat="1" ht="14.25">
      <c r="C6" s="11"/>
    </row>
    <row r="7" spans="1:3" s="8" customFormat="1" ht="14.25">
      <c r="A7" s="8" t="s">
        <v>25</v>
      </c>
      <c r="C7" s="11"/>
    </row>
    <row r="8" s="8" customFormat="1" ht="14.25">
      <c r="C8" s="11"/>
    </row>
    <row r="9" s="8" customFormat="1" ht="15" customHeight="1">
      <c r="C9" s="11"/>
    </row>
    <row r="10" spans="3:7" s="8" customFormat="1" ht="14.25">
      <c r="C10" s="11" t="s">
        <v>5</v>
      </c>
      <c r="E10" s="31" t="s">
        <v>200</v>
      </c>
      <c r="F10" s="32"/>
      <c r="G10" s="31" t="s">
        <v>26</v>
      </c>
    </row>
    <row r="11" spans="3:7" s="8" customFormat="1" ht="14.25">
      <c r="C11" s="11"/>
      <c r="E11" s="33" t="s">
        <v>6</v>
      </c>
      <c r="F11" s="11"/>
      <c r="G11" s="33" t="s">
        <v>6</v>
      </c>
    </row>
    <row r="13" spans="1:7" ht="14.25">
      <c r="A13" s="8" t="s">
        <v>27</v>
      </c>
      <c r="B13" s="8"/>
      <c r="C13" s="11" t="s">
        <v>28</v>
      </c>
      <c r="E13" s="34">
        <v>2465</v>
      </c>
      <c r="F13" s="34"/>
      <c r="G13" s="2">
        <v>1889</v>
      </c>
    </row>
    <row r="14" spans="1:7" ht="14.25">
      <c r="A14" s="8"/>
      <c r="B14" s="8"/>
      <c r="C14" s="11"/>
      <c r="E14" s="34"/>
      <c r="F14" s="34"/>
      <c r="G14" s="2"/>
    </row>
    <row r="15" spans="1:7" ht="14.25">
      <c r="A15" s="8" t="s">
        <v>223</v>
      </c>
      <c r="B15" s="8"/>
      <c r="C15" s="11"/>
      <c r="E15" s="34">
        <v>128</v>
      </c>
      <c r="F15" s="34"/>
      <c r="G15" s="2">
        <v>0</v>
      </c>
    </row>
    <row r="16" spans="1:7" ht="14.25">
      <c r="A16" s="8"/>
      <c r="B16" s="8"/>
      <c r="C16" s="11"/>
      <c r="E16" s="34"/>
      <c r="F16" s="34"/>
      <c r="G16" s="2"/>
    </row>
    <row r="17" spans="1:7" ht="14.25">
      <c r="A17" s="8" t="s">
        <v>29</v>
      </c>
      <c r="B17" s="8"/>
      <c r="C17" s="11"/>
      <c r="E17" s="34">
        <v>105</v>
      </c>
      <c r="F17" s="34"/>
      <c r="G17" s="2">
        <v>228</v>
      </c>
    </row>
    <row r="18" spans="1:7" ht="14.25">
      <c r="A18" s="8"/>
      <c r="B18" s="8"/>
      <c r="C18" s="11"/>
      <c r="E18" s="34"/>
      <c r="F18" s="34"/>
      <c r="G18" s="2"/>
    </row>
    <row r="19" spans="1:7" ht="14.25">
      <c r="A19" s="8" t="s">
        <v>30</v>
      </c>
      <c r="B19" s="8"/>
      <c r="C19" s="11"/>
      <c r="E19" s="34">
        <v>752</v>
      </c>
      <c r="F19" s="34"/>
      <c r="G19" s="2">
        <v>819</v>
      </c>
    </row>
    <row r="20" spans="1:7" ht="14.25">
      <c r="A20" s="8"/>
      <c r="B20" s="8"/>
      <c r="C20" s="11"/>
      <c r="E20" s="34"/>
      <c r="F20" s="34"/>
      <c r="G20" s="2"/>
    </row>
    <row r="21" spans="1:7" ht="14.25">
      <c r="A21" s="8" t="s">
        <v>31</v>
      </c>
      <c r="B21" s="8"/>
      <c r="C21" s="11"/>
      <c r="E21" s="2">
        <v>25619</v>
      </c>
      <c r="F21" s="34"/>
      <c r="G21" s="2">
        <v>25659</v>
      </c>
    </row>
    <row r="22" spans="1:7" ht="14.25">
      <c r="A22" s="14"/>
      <c r="B22" s="14"/>
      <c r="C22" s="35"/>
      <c r="D22" s="14"/>
      <c r="E22" s="36"/>
      <c r="F22" s="34"/>
      <c r="G22" s="36"/>
    </row>
    <row r="23" spans="1:7" ht="14.25">
      <c r="A23" s="8" t="s">
        <v>32</v>
      </c>
      <c r="B23" s="8"/>
      <c r="C23" s="11"/>
      <c r="E23" s="34"/>
      <c r="F23" s="34"/>
      <c r="G23" s="34"/>
    </row>
    <row r="24" spans="1:7" ht="14.25">
      <c r="A24" s="37" t="s">
        <v>224</v>
      </c>
      <c r="B24" s="8"/>
      <c r="C24" s="11"/>
      <c r="E24" s="38">
        <v>996</v>
      </c>
      <c r="F24" s="34"/>
      <c r="G24" s="38">
        <v>0</v>
      </c>
    </row>
    <row r="25" spans="1:7" ht="14.25">
      <c r="A25" s="37" t="s">
        <v>33</v>
      </c>
      <c r="B25" s="37"/>
      <c r="E25" s="39">
        <v>14521</v>
      </c>
      <c r="F25" s="34"/>
      <c r="G25" s="39">
        <v>8763</v>
      </c>
    </row>
    <row r="26" spans="1:7" ht="14.25">
      <c r="A26" s="37" t="s">
        <v>34</v>
      </c>
      <c r="B26" s="37"/>
      <c r="E26" s="39">
        <v>721</v>
      </c>
      <c r="F26" s="34"/>
      <c r="G26" s="39">
        <v>422</v>
      </c>
    </row>
    <row r="27" spans="1:7" ht="14.25">
      <c r="A27" s="37" t="s">
        <v>35</v>
      </c>
      <c r="B27" s="37"/>
      <c r="D27" s="11"/>
      <c r="E27" s="113">
        <v>19770</v>
      </c>
      <c r="F27" s="34"/>
      <c r="G27" s="113">
        <v>6486</v>
      </c>
    </row>
    <row r="28" spans="1:7" ht="14.25">
      <c r="A28" s="14"/>
      <c r="B28" s="14"/>
      <c r="C28" s="35"/>
      <c r="D28" s="40"/>
      <c r="E28" s="113">
        <f>SUM(E24:E27)</f>
        <v>36008</v>
      </c>
      <c r="F28" s="34"/>
      <c r="G28" s="113">
        <f>SUM(G24:G27)</f>
        <v>15671</v>
      </c>
    </row>
    <row r="29" spans="1:7" ht="14.25">
      <c r="A29" s="14"/>
      <c r="B29" s="14"/>
      <c r="C29" s="35"/>
      <c r="D29" s="40"/>
      <c r="E29" s="39"/>
      <c r="F29" s="34"/>
      <c r="G29" s="39"/>
    </row>
    <row r="30" spans="1:7" ht="14.25">
      <c r="A30" s="8" t="s">
        <v>36</v>
      </c>
      <c r="B30" s="8"/>
      <c r="C30" s="11"/>
      <c r="D30" s="11"/>
      <c r="E30" s="39"/>
      <c r="F30" s="34"/>
      <c r="G30" s="39"/>
    </row>
    <row r="31" spans="1:7" ht="14.25">
      <c r="A31" s="37" t="s">
        <v>37</v>
      </c>
      <c r="B31" s="37"/>
      <c r="D31" s="11"/>
      <c r="E31" s="39">
        <v>7415</v>
      </c>
      <c r="F31" s="34"/>
      <c r="G31" s="39">
        <v>9169</v>
      </c>
    </row>
    <row r="32" spans="1:7" ht="14.25">
      <c r="A32" s="37" t="s">
        <v>38</v>
      </c>
      <c r="B32" s="37"/>
      <c r="C32" s="11" t="s">
        <v>39</v>
      </c>
      <c r="E32" s="39">
        <v>71</v>
      </c>
      <c r="F32" s="34"/>
      <c r="G32" s="39">
        <v>188</v>
      </c>
    </row>
    <row r="33" spans="1:7" ht="14.25">
      <c r="A33" s="37" t="s">
        <v>40</v>
      </c>
      <c r="B33" s="37"/>
      <c r="E33" s="39">
        <v>548</v>
      </c>
      <c r="F33" s="34"/>
      <c r="G33" s="39">
        <v>377</v>
      </c>
    </row>
    <row r="34" spans="1:7" ht="14.25">
      <c r="A34" s="14"/>
      <c r="B34" s="14"/>
      <c r="C34" s="35"/>
      <c r="D34" s="14"/>
      <c r="E34" s="41">
        <f>SUM(E31:E33)</f>
        <v>8034</v>
      </c>
      <c r="F34" s="34"/>
      <c r="G34" s="41">
        <f>SUM(G31:G33)</f>
        <v>9734</v>
      </c>
    </row>
    <row r="35" spans="5:7" ht="14.25">
      <c r="E35" s="34"/>
      <c r="F35" s="34"/>
      <c r="G35" s="34"/>
    </row>
    <row r="36" spans="1:7" ht="14.25">
      <c r="A36" s="1" t="s">
        <v>41</v>
      </c>
      <c r="E36" s="42">
        <f>+E28-E34</f>
        <v>27974</v>
      </c>
      <c r="F36" s="34"/>
      <c r="G36" s="42">
        <f>+G28-G34</f>
        <v>5937</v>
      </c>
    </row>
    <row r="37" spans="5:7" ht="15" thickBot="1">
      <c r="E37" s="43">
        <f>E36+SUM(E13:E23)</f>
        <v>57043</v>
      </c>
      <c r="F37" s="34"/>
      <c r="G37" s="43">
        <f>G36+SUM(G13:G23)</f>
        <v>34532</v>
      </c>
    </row>
    <row r="38" spans="5:7" ht="15" thickTop="1">
      <c r="E38" s="34"/>
      <c r="F38" s="34"/>
      <c r="G38" s="34"/>
    </row>
    <row r="39" spans="1:7" ht="14.25">
      <c r="A39" s="8" t="s">
        <v>42</v>
      </c>
      <c r="B39" s="8"/>
      <c r="C39" s="11"/>
      <c r="E39" s="34"/>
      <c r="F39" s="34"/>
      <c r="G39" s="34"/>
    </row>
    <row r="40" spans="1:7" ht="14.25">
      <c r="A40" s="8" t="s">
        <v>43</v>
      </c>
      <c r="B40" s="8"/>
      <c r="C40" s="11"/>
      <c r="E40" s="34"/>
      <c r="F40" s="34"/>
      <c r="G40" s="34"/>
    </row>
    <row r="41" spans="1:7" ht="14.25">
      <c r="A41" s="37" t="s">
        <v>44</v>
      </c>
      <c r="B41" s="37"/>
      <c r="E41" s="34">
        <v>28000</v>
      </c>
      <c r="F41" s="34"/>
      <c r="G41" s="34">
        <v>25000</v>
      </c>
    </row>
    <row r="42" spans="1:7" ht="14.25">
      <c r="A42" s="37" t="s">
        <v>45</v>
      </c>
      <c r="B42" s="37"/>
      <c r="E42" s="44">
        <v>28894</v>
      </c>
      <c r="F42" s="36"/>
      <c r="G42" s="45">
        <v>9392</v>
      </c>
    </row>
    <row r="43" spans="5:7" ht="14.25">
      <c r="E43" s="34">
        <f>SUM(E41:E42)</f>
        <v>56894</v>
      </c>
      <c r="F43" s="34"/>
      <c r="G43" s="34">
        <f>SUM(G41:G42)</f>
        <v>34392</v>
      </c>
    </row>
    <row r="44" spans="5:7" ht="14.25">
      <c r="E44" s="34"/>
      <c r="F44" s="34"/>
      <c r="G44" s="34"/>
    </row>
    <row r="45" spans="1:6" ht="14.25">
      <c r="A45" s="8" t="s">
        <v>46</v>
      </c>
      <c r="B45" s="8"/>
      <c r="C45" s="11"/>
      <c r="E45" s="34"/>
      <c r="F45" s="34"/>
    </row>
    <row r="46" spans="1:7" ht="14.25">
      <c r="A46" s="37" t="s">
        <v>38</v>
      </c>
      <c r="B46" s="37"/>
      <c r="C46" s="11" t="s">
        <v>39</v>
      </c>
      <c r="E46" s="34">
        <v>68</v>
      </c>
      <c r="F46" s="34"/>
      <c r="G46" s="34">
        <v>107</v>
      </c>
    </row>
    <row r="47" spans="1:7" ht="14.25">
      <c r="A47" s="37" t="s">
        <v>47</v>
      </c>
      <c r="B47" s="37"/>
      <c r="E47" s="36">
        <v>81</v>
      </c>
      <c r="F47" s="34"/>
      <c r="G47" s="36">
        <v>33</v>
      </c>
    </row>
    <row r="48" spans="5:7" ht="15" thickBot="1">
      <c r="E48" s="46">
        <f>SUM(E43:E47)</f>
        <v>57043</v>
      </c>
      <c r="F48" s="36"/>
      <c r="G48" s="46">
        <f>SUM(G43:G47)</f>
        <v>34532</v>
      </c>
    </row>
    <row r="49" spans="5:7" ht="15" thickTop="1">
      <c r="E49" s="36">
        <f>E48-E37</f>
        <v>0</v>
      </c>
      <c r="F49" s="36"/>
      <c r="G49" s="36">
        <f>G48-G37</f>
        <v>0</v>
      </c>
    </row>
    <row r="50" spans="5:7" ht="14.25">
      <c r="E50" s="36"/>
      <c r="F50" s="36"/>
      <c r="G50" s="36"/>
    </row>
    <row r="51" spans="5:7" ht="14.25">
      <c r="E51" s="36"/>
      <c r="F51" s="36"/>
      <c r="G51" s="36"/>
    </row>
    <row r="52" spans="5:7" ht="14.25">
      <c r="E52" s="47" t="s">
        <v>48</v>
      </c>
      <c r="F52" s="36"/>
      <c r="G52" s="47" t="s">
        <v>48</v>
      </c>
    </row>
    <row r="53" spans="5:7" ht="14.25">
      <c r="E53" s="47"/>
      <c r="F53" s="36"/>
      <c r="G53" s="47"/>
    </row>
    <row r="54" spans="1:7" ht="15" thickBot="1">
      <c r="A54" s="1" t="s">
        <v>49</v>
      </c>
      <c r="E54" s="126">
        <v>10.9</v>
      </c>
      <c r="F54" s="48"/>
      <c r="G54" s="126">
        <v>3.17</v>
      </c>
    </row>
    <row r="55" ht="15" thickTop="1"/>
    <row r="57" ht="14.25">
      <c r="A57" s="1" t="s">
        <v>275</v>
      </c>
    </row>
    <row r="58" ht="14.25">
      <c r="A58" s="1" t="s">
        <v>276</v>
      </c>
    </row>
  </sheetData>
  <printOptions horizontalCentered="1"/>
  <pageMargins left="0.75" right="0.5" top="1" bottom="1" header="0.5" footer="0.5"/>
  <pageSetup fitToHeight="1" fitToWidth="1" horizontalDpi="600" verticalDpi="600" orientation="portrait" scale="78" r:id="rId2"/>
  <headerFooter alignWithMargins="0">
    <oddFooter>&amp;C&amp;"Microsoft Sans Serif,Regular"&amp;11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showGridLines="0" view="pageBreakPreview" zoomScale="75" zoomScaleSheetLayoutView="75" workbookViewId="0" topLeftCell="A1">
      <selection activeCell="A33" sqref="A33"/>
    </sheetView>
  </sheetViews>
  <sheetFormatPr defaultColWidth="9.140625" defaultRowHeight="12.75"/>
  <cols>
    <col min="1" max="1" width="19.140625" style="2" customWidth="1"/>
    <col min="2" max="2" width="22.57421875" style="2" customWidth="1"/>
    <col min="3" max="3" width="0.9921875" style="2" customWidth="1"/>
    <col min="4" max="6" width="13.421875" style="2" customWidth="1"/>
    <col min="7" max="7" width="14.57421875" style="2" customWidth="1"/>
    <col min="8" max="8" width="14.140625" style="2" customWidth="1"/>
    <col min="9" max="16384" width="8.8515625" style="2" customWidth="1"/>
  </cols>
  <sheetData>
    <row r="1" ht="14.25"/>
    <row r="2" ht="14.25">
      <c r="H2" s="12"/>
    </row>
    <row r="3" ht="14.25">
      <c r="H3" s="12"/>
    </row>
    <row r="4" spans="2:8" ht="15.75">
      <c r="B4" s="49"/>
      <c r="C4" s="49"/>
      <c r="H4" s="33" t="s">
        <v>0</v>
      </c>
    </row>
    <row r="5" spans="1:3" ht="15.75">
      <c r="A5" s="49"/>
      <c r="B5" s="49"/>
      <c r="C5" s="49"/>
    </row>
    <row r="6" spans="1:3" ht="15.75">
      <c r="A6" s="49"/>
      <c r="B6" s="49"/>
      <c r="C6" s="49"/>
    </row>
    <row r="7" spans="1:3" ht="15.75">
      <c r="A7" s="50" t="s">
        <v>211</v>
      </c>
      <c r="B7" s="49"/>
      <c r="C7" s="49"/>
    </row>
    <row r="11" spans="1:9" ht="14.25">
      <c r="A11" s="19"/>
      <c r="B11" s="19"/>
      <c r="C11" s="19"/>
      <c r="D11" s="24"/>
      <c r="E11" s="138" t="s">
        <v>50</v>
      </c>
      <c r="F11" s="138"/>
      <c r="G11" s="51" t="s">
        <v>51</v>
      </c>
      <c r="H11" s="19"/>
      <c r="I11" s="19"/>
    </row>
    <row r="12" spans="1:9" ht="14.25">
      <c r="A12" s="19"/>
      <c r="B12" s="19"/>
      <c r="C12" s="19"/>
      <c r="D12" s="51" t="s">
        <v>52</v>
      </c>
      <c r="E12" s="51" t="s">
        <v>52</v>
      </c>
      <c r="F12" s="51" t="s">
        <v>53</v>
      </c>
      <c r="G12" s="51" t="s">
        <v>54</v>
      </c>
      <c r="H12" s="52"/>
      <c r="I12" s="19"/>
    </row>
    <row r="13" spans="1:9" ht="14.25">
      <c r="A13" s="53" t="s">
        <v>55</v>
      </c>
      <c r="B13" s="53"/>
      <c r="C13" s="53"/>
      <c r="D13" s="51" t="s">
        <v>56</v>
      </c>
      <c r="E13" s="51" t="s">
        <v>57</v>
      </c>
      <c r="F13" s="51" t="s">
        <v>58</v>
      </c>
      <c r="G13" s="51" t="s">
        <v>59</v>
      </c>
      <c r="H13" s="51" t="s">
        <v>60</v>
      </c>
      <c r="I13" s="19"/>
    </row>
    <row r="14" spans="1:9" ht="14.25">
      <c r="A14" s="19"/>
      <c r="B14" s="19"/>
      <c r="C14" s="19"/>
      <c r="D14" s="51" t="s">
        <v>6</v>
      </c>
      <c r="E14" s="51" t="s">
        <v>6</v>
      </c>
      <c r="F14" s="51" t="s">
        <v>6</v>
      </c>
      <c r="G14" s="51" t="s">
        <v>6</v>
      </c>
      <c r="H14" s="51" t="s">
        <v>6</v>
      </c>
      <c r="I14" s="19"/>
    </row>
    <row r="15" spans="1:9" ht="14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4.25">
      <c r="A16" s="19" t="s">
        <v>61</v>
      </c>
      <c r="B16" s="19"/>
      <c r="C16" s="19"/>
      <c r="D16" s="19">
        <v>25000</v>
      </c>
      <c r="E16" s="19">
        <v>7489</v>
      </c>
      <c r="F16" s="19">
        <v>31</v>
      </c>
      <c r="G16" s="19">
        <v>1872</v>
      </c>
      <c r="H16" s="19">
        <f>SUM(D16:G16)</f>
        <v>34392</v>
      </c>
      <c r="I16" s="19"/>
    </row>
    <row r="18" spans="1:8" ht="14.25">
      <c r="A18" s="2" t="s">
        <v>62</v>
      </c>
      <c r="D18" s="2">
        <v>3000</v>
      </c>
      <c r="E18" s="2">
        <v>12000</v>
      </c>
      <c r="F18" s="2">
        <v>0</v>
      </c>
      <c r="G18" s="2">
        <v>0</v>
      </c>
      <c r="H18" s="19">
        <f>SUM(D18:G18)</f>
        <v>15000</v>
      </c>
    </row>
    <row r="20" spans="1:8" ht="14.25">
      <c r="A20" s="2" t="s">
        <v>63</v>
      </c>
      <c r="D20" s="54">
        <v>0</v>
      </c>
      <c r="E20" s="55">
        <v>-788</v>
      </c>
      <c r="F20" s="55">
        <v>0</v>
      </c>
      <c r="G20" s="55">
        <v>0</v>
      </c>
      <c r="H20" s="56">
        <f>SUM(D20:G20)</f>
        <v>-788</v>
      </c>
    </row>
    <row r="21" spans="4:8" ht="14.25">
      <c r="D21" s="57"/>
      <c r="E21" s="19"/>
      <c r="F21" s="19"/>
      <c r="G21" s="19"/>
      <c r="H21" s="58"/>
    </row>
    <row r="22" spans="1:8" ht="14.25">
      <c r="A22" s="2" t="s">
        <v>64</v>
      </c>
      <c r="D22" s="57">
        <v>0</v>
      </c>
      <c r="E22" s="19">
        <v>0</v>
      </c>
      <c r="F22" s="19">
        <v>3</v>
      </c>
      <c r="G22" s="19">
        <v>0</v>
      </c>
      <c r="H22" s="58">
        <f>SUM(D22:G22)</f>
        <v>3</v>
      </c>
    </row>
    <row r="23" spans="1:8" ht="14.25">
      <c r="A23" s="59" t="s">
        <v>65</v>
      </c>
      <c r="B23" s="59"/>
      <c r="D23" s="60"/>
      <c r="E23" s="17"/>
      <c r="F23" s="17"/>
      <c r="G23" s="17"/>
      <c r="H23" s="61"/>
    </row>
    <row r="25" ht="14.25">
      <c r="A25" s="2" t="s">
        <v>259</v>
      </c>
    </row>
    <row r="26" spans="1:8" ht="14.25">
      <c r="A26" s="59" t="s">
        <v>184</v>
      </c>
      <c r="B26" s="59"/>
      <c r="D26" s="2">
        <f>SUM(D20:D23)</f>
        <v>0</v>
      </c>
      <c r="E26" s="2">
        <f>SUM(E20:E23)</f>
        <v>-788</v>
      </c>
      <c r="F26" s="2">
        <f>SUM(F20:F23)</f>
        <v>3</v>
      </c>
      <c r="G26" s="2">
        <f>SUM(G20:G23)</f>
        <v>0</v>
      </c>
      <c r="H26" s="19">
        <f>SUM(D26:G26)</f>
        <v>-785</v>
      </c>
    </row>
    <row r="28" spans="1:8" ht="14.25">
      <c r="A28" s="2" t="s">
        <v>19</v>
      </c>
      <c r="D28" s="2">
        <v>0</v>
      </c>
      <c r="E28" s="2">
        <v>0</v>
      </c>
      <c r="F28" s="2">
        <v>0</v>
      </c>
      <c r="G28" s="2">
        <v>8287</v>
      </c>
      <c r="H28" s="19">
        <f>SUM(D28:G28)</f>
        <v>8287</v>
      </c>
    </row>
    <row r="30" spans="1:8" ht="15" thickBot="1">
      <c r="A30" s="2" t="s">
        <v>203</v>
      </c>
      <c r="C30" s="62"/>
      <c r="D30" s="21">
        <f>SUM(D26:D29)+SUM(D16:D18)</f>
        <v>28000</v>
      </c>
      <c r="E30" s="21">
        <f>SUM(E26:E29)+SUM(E16:E18)</f>
        <v>18701</v>
      </c>
      <c r="F30" s="21">
        <f>SUM(F26:F29)+SUM(F16:F18)</f>
        <v>34</v>
      </c>
      <c r="G30" s="21">
        <f>SUM(G26:G29)+SUM(G16:G18)</f>
        <v>10159</v>
      </c>
      <c r="H30" s="21">
        <f>SUM(H26:H29)+SUM(H16:H18)</f>
        <v>56894</v>
      </c>
    </row>
    <row r="31" spans="4:8" ht="15" thickTop="1">
      <c r="D31" s="19"/>
      <c r="E31" s="19"/>
      <c r="F31" s="19"/>
      <c r="G31" s="19"/>
      <c r="H31" s="19"/>
    </row>
    <row r="32" spans="4:8" ht="14.25">
      <c r="D32" s="19"/>
      <c r="E32" s="19"/>
      <c r="F32" s="19"/>
      <c r="G32" s="19"/>
      <c r="H32" s="19"/>
    </row>
    <row r="33" spans="4:8" ht="14.25">
      <c r="D33" s="19"/>
      <c r="E33" s="19"/>
      <c r="F33" s="19"/>
      <c r="G33" s="19"/>
      <c r="H33" s="19"/>
    </row>
    <row r="34" spans="4:8" ht="14.25">
      <c r="D34" s="19"/>
      <c r="E34" s="19"/>
      <c r="F34" s="19"/>
      <c r="G34" s="19"/>
      <c r="H34" s="19"/>
    </row>
    <row r="35" spans="1:3" ht="14.25">
      <c r="A35" s="2" t="s">
        <v>189</v>
      </c>
      <c r="B35" s="62"/>
      <c r="C35" s="62"/>
    </row>
    <row r="36" spans="1:3" ht="14.25">
      <c r="A36" s="2" t="s">
        <v>90</v>
      </c>
      <c r="B36" s="62"/>
      <c r="C36" s="62"/>
    </row>
  </sheetData>
  <mergeCells count="1">
    <mergeCell ref="E11:F11"/>
  </mergeCells>
  <printOptions/>
  <pageMargins left="0.75" right="0.5" top="1" bottom="1" header="0.5" footer="0.5"/>
  <pageSetup fitToHeight="1" fitToWidth="1" horizontalDpi="600" verticalDpi="600" orientation="portrait" scale="84" r:id="rId2"/>
  <headerFooter alignWithMargins="0">
    <oddFooter>&amp;C&amp;"Microsoft Sans Serif,Regular"&amp;11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view="pageBreakPreview" zoomScale="75" zoomScaleNormal="85" zoomScaleSheetLayoutView="75" workbookViewId="0" topLeftCell="A1">
      <selection activeCell="B1" sqref="B1"/>
    </sheetView>
  </sheetViews>
  <sheetFormatPr defaultColWidth="9.140625" defaultRowHeight="12.75"/>
  <cols>
    <col min="1" max="1" width="4.57421875" style="1" customWidth="1"/>
    <col min="2" max="2" width="14.57421875" style="1" customWidth="1"/>
    <col min="3" max="3" width="45.00390625" style="1" customWidth="1"/>
    <col min="4" max="4" width="7.57421875" style="1" bestFit="1" customWidth="1"/>
    <col min="5" max="5" width="9.57421875" style="1" customWidth="1"/>
    <col min="6" max="6" width="17.57421875" style="65" customWidth="1"/>
    <col min="7" max="16384" width="9.140625" style="1" customWidth="1"/>
  </cols>
  <sheetData>
    <row r="1" spans="1:6" ht="15.75">
      <c r="A1" s="63"/>
      <c r="F1" s="1"/>
    </row>
    <row r="2" spans="1:6" ht="15.75">
      <c r="A2" s="29"/>
      <c r="F2" s="1"/>
    </row>
    <row r="3" spans="1:6" ht="15.75">
      <c r="A3" s="29"/>
      <c r="F3" s="26"/>
    </row>
    <row r="4" spans="1:6" ht="15.75">
      <c r="A4" s="29"/>
      <c r="E4" s="8"/>
      <c r="F4" s="4" t="s">
        <v>0</v>
      </c>
    </row>
    <row r="5" spans="1:6" ht="15.75">
      <c r="A5" s="29"/>
      <c r="E5" s="8"/>
      <c r="F5" s="4"/>
    </row>
    <row r="6" spans="1:6" ht="15.75">
      <c r="A6" s="29"/>
      <c r="E6" s="8"/>
      <c r="F6" s="4"/>
    </row>
    <row r="7" ht="14.25">
      <c r="A7" s="64" t="s">
        <v>210</v>
      </c>
    </row>
    <row r="8" ht="15" customHeight="1">
      <c r="A8" s="27"/>
    </row>
    <row r="9" ht="14.25">
      <c r="A9" s="8"/>
    </row>
    <row r="10" spans="1:6" ht="14.25">
      <c r="A10" s="8"/>
      <c r="F10" s="10" t="s">
        <v>200</v>
      </c>
    </row>
    <row r="11" ht="14.25">
      <c r="F11" s="12" t="s">
        <v>6</v>
      </c>
    </row>
    <row r="12" ht="14.25">
      <c r="A12" s="64" t="s">
        <v>66</v>
      </c>
    </row>
    <row r="13" spans="1:6" ht="14.25">
      <c r="A13" s="1" t="s">
        <v>17</v>
      </c>
      <c r="F13" s="65">
        <v>10152</v>
      </c>
    </row>
    <row r="14" ht="14.25">
      <c r="A14" s="66" t="s">
        <v>67</v>
      </c>
    </row>
    <row r="15" spans="1:6" ht="14.25">
      <c r="A15" s="64"/>
      <c r="B15" s="1" t="s">
        <v>68</v>
      </c>
      <c r="F15" s="65">
        <v>991</v>
      </c>
    </row>
    <row r="16" spans="1:6" ht="14.25">
      <c r="A16" s="64"/>
      <c r="B16" s="1" t="s">
        <v>69</v>
      </c>
      <c r="F16" s="67">
        <v>-300</v>
      </c>
    </row>
    <row r="17" spans="1:6" ht="14.25">
      <c r="A17" s="1" t="s">
        <v>70</v>
      </c>
      <c r="F17" s="65">
        <f>SUM(F13:F16)</f>
        <v>10843</v>
      </c>
    </row>
    <row r="18" spans="2:6" ht="14.25">
      <c r="B18" s="1" t="s">
        <v>71</v>
      </c>
      <c r="F18" s="65">
        <v>-5739</v>
      </c>
    </row>
    <row r="19" spans="2:6" ht="14.25">
      <c r="B19" s="1" t="s">
        <v>72</v>
      </c>
      <c r="F19" s="67">
        <v>-2397</v>
      </c>
    </row>
    <row r="20" ht="14.25">
      <c r="F20" s="65">
        <f>SUM(F17:F19)</f>
        <v>2707</v>
      </c>
    </row>
    <row r="21" spans="2:6" ht="14.25">
      <c r="B21" s="1" t="s">
        <v>73</v>
      </c>
      <c r="F21" s="67">
        <v>-1136</v>
      </c>
    </row>
    <row r="22" spans="1:6" ht="14.25">
      <c r="A22" s="8" t="s">
        <v>250</v>
      </c>
      <c r="F22" s="68">
        <f>SUM(F20:F21)</f>
        <v>1571</v>
      </c>
    </row>
    <row r="23" spans="1:6" ht="14.25">
      <c r="A23" s="8"/>
      <c r="F23" s="69"/>
    </row>
    <row r="25" spans="1:6" ht="14.25">
      <c r="A25" s="64" t="s">
        <v>74</v>
      </c>
      <c r="F25" s="1"/>
    </row>
    <row r="26" spans="2:6" ht="14.25">
      <c r="B26" s="1" t="s">
        <v>75</v>
      </c>
      <c r="F26" s="69">
        <v>-638</v>
      </c>
    </row>
    <row r="27" spans="2:6" ht="14.25">
      <c r="B27" s="1" t="s">
        <v>76</v>
      </c>
      <c r="F27" s="69">
        <v>133</v>
      </c>
    </row>
    <row r="28" spans="2:6" ht="14.25">
      <c r="B28" s="1" t="s">
        <v>233</v>
      </c>
      <c r="D28" s="25" t="s">
        <v>77</v>
      </c>
      <c r="F28" s="69">
        <f>-F61</f>
        <v>-1723</v>
      </c>
    </row>
    <row r="29" spans="2:6" ht="14.25">
      <c r="B29" s="14" t="s">
        <v>78</v>
      </c>
      <c r="C29" s="14"/>
      <c r="D29" s="14"/>
      <c r="F29" s="69">
        <v>-296</v>
      </c>
    </row>
    <row r="30" spans="2:6" ht="14.25">
      <c r="B30" s="1" t="s">
        <v>79</v>
      </c>
      <c r="F30" s="69">
        <v>345</v>
      </c>
    </row>
    <row r="31" spans="1:6" ht="14.25">
      <c r="A31" s="8" t="s">
        <v>80</v>
      </c>
      <c r="F31" s="68">
        <f>SUM(F26:F30)</f>
        <v>-2179</v>
      </c>
    </row>
    <row r="34" ht="14.25">
      <c r="A34" s="64" t="s">
        <v>81</v>
      </c>
    </row>
    <row r="35" spans="1:6" ht="14.25">
      <c r="A35" s="64"/>
      <c r="B35" s="1" t="s">
        <v>82</v>
      </c>
      <c r="F35" s="65">
        <v>15000</v>
      </c>
    </row>
    <row r="36" spans="2:6" ht="14.25">
      <c r="B36" s="1" t="s">
        <v>63</v>
      </c>
      <c r="F36" s="65">
        <v>-788</v>
      </c>
    </row>
    <row r="37" spans="2:6" ht="14.25">
      <c r="B37" s="1" t="s">
        <v>300</v>
      </c>
      <c r="F37" s="65">
        <v>-68</v>
      </c>
    </row>
    <row r="38" spans="2:6" ht="14.25">
      <c r="B38" s="1" t="s">
        <v>83</v>
      </c>
      <c r="F38" s="65">
        <v>-319</v>
      </c>
    </row>
    <row r="39" spans="1:6" ht="14.25">
      <c r="A39" s="8" t="s">
        <v>84</v>
      </c>
      <c r="F39" s="68">
        <f>SUM(F35:F38)</f>
        <v>13825</v>
      </c>
    </row>
    <row r="42" spans="1:6" ht="14.25">
      <c r="A42" s="64" t="s">
        <v>85</v>
      </c>
      <c r="B42" s="64"/>
      <c r="C42" s="64"/>
      <c r="D42" s="64"/>
      <c r="E42" s="64"/>
      <c r="F42" s="65">
        <f>+F22+F31+F39</f>
        <v>13217</v>
      </c>
    </row>
    <row r="43" spans="1:6" ht="14.25">
      <c r="A43" s="64" t="s">
        <v>86</v>
      </c>
      <c r="B43" s="64"/>
      <c r="C43" s="64"/>
      <c r="D43" s="64"/>
      <c r="E43" s="64"/>
      <c r="F43" s="65">
        <v>6471</v>
      </c>
    </row>
    <row r="44" spans="1:6" ht="14.25">
      <c r="A44" s="64" t="s">
        <v>87</v>
      </c>
      <c r="B44" s="64"/>
      <c r="C44" s="64"/>
      <c r="D44" s="64"/>
      <c r="E44" s="64"/>
      <c r="F44" s="65">
        <v>-1</v>
      </c>
    </row>
    <row r="45" spans="1:6" ht="15" thickBot="1">
      <c r="A45" s="64" t="s">
        <v>202</v>
      </c>
      <c r="B45" s="64"/>
      <c r="C45" s="64"/>
      <c r="D45" s="64"/>
      <c r="E45" s="64"/>
      <c r="F45" s="70">
        <f>SUM(F42:F44)</f>
        <v>19687</v>
      </c>
    </row>
    <row r="46" spans="1:6" ht="14.25">
      <c r="A46" s="64"/>
      <c r="B46" s="64"/>
      <c r="C46" s="64"/>
      <c r="D46" s="64"/>
      <c r="E46" s="64"/>
      <c r="F46" s="71"/>
    </row>
    <row r="47" spans="1:6" ht="14.25">
      <c r="A47" s="64" t="s">
        <v>77</v>
      </c>
      <c r="B47" s="64"/>
      <c r="C47" s="64"/>
      <c r="D47" s="64"/>
      <c r="E47" s="64"/>
      <c r="F47" s="71"/>
    </row>
    <row r="48" spans="1:6" ht="14.25">
      <c r="A48" s="64" t="s">
        <v>233</v>
      </c>
      <c r="B48" s="64"/>
      <c r="C48" s="64"/>
      <c r="D48" s="64"/>
      <c r="E48" s="64"/>
      <c r="F48" s="71"/>
    </row>
    <row r="49" spans="1:6" ht="14.25">
      <c r="A49" s="64"/>
      <c r="B49" s="66" t="s">
        <v>256</v>
      </c>
      <c r="C49" s="64"/>
      <c r="D49" s="64"/>
      <c r="E49" s="64"/>
      <c r="F49" s="71"/>
    </row>
    <row r="50" spans="1:6" ht="14.25">
      <c r="A50" s="64"/>
      <c r="B50" s="115" t="s">
        <v>27</v>
      </c>
      <c r="C50" s="64"/>
      <c r="D50" s="64"/>
      <c r="E50" s="64"/>
      <c r="F50" s="65">
        <v>475</v>
      </c>
    </row>
    <row r="51" spans="1:6" ht="14.25">
      <c r="A51" s="64"/>
      <c r="B51" s="115" t="s">
        <v>223</v>
      </c>
      <c r="C51" s="64"/>
      <c r="D51" s="64"/>
      <c r="E51" s="64"/>
      <c r="F51" s="65">
        <v>128</v>
      </c>
    </row>
    <row r="52" spans="1:6" ht="14.25">
      <c r="A52" s="64"/>
      <c r="B52" s="115" t="s">
        <v>33</v>
      </c>
      <c r="C52" s="64"/>
      <c r="D52" s="64"/>
      <c r="E52" s="64"/>
      <c r="F52" s="65">
        <v>1015</v>
      </c>
    </row>
    <row r="53" spans="1:6" ht="14.25">
      <c r="A53" s="64"/>
      <c r="B53" s="115" t="s">
        <v>34</v>
      </c>
      <c r="C53" s="64"/>
      <c r="D53" s="64"/>
      <c r="E53" s="64"/>
      <c r="F53" s="65">
        <v>833</v>
      </c>
    </row>
    <row r="54" spans="1:6" ht="14.25">
      <c r="A54" s="64"/>
      <c r="B54" s="115" t="s">
        <v>35</v>
      </c>
      <c r="C54" s="64"/>
      <c r="D54" s="64"/>
      <c r="E54" s="64"/>
      <c r="F54" s="65">
        <v>833</v>
      </c>
    </row>
    <row r="55" spans="1:6" ht="14.25">
      <c r="A55" s="64"/>
      <c r="B55" s="115" t="s">
        <v>225</v>
      </c>
      <c r="C55" s="64"/>
      <c r="D55" s="64"/>
      <c r="E55" s="64"/>
      <c r="F55" s="65">
        <v>-21</v>
      </c>
    </row>
    <row r="56" spans="1:6" ht="14.25">
      <c r="A56" s="64"/>
      <c r="B56" s="115" t="s">
        <v>226</v>
      </c>
      <c r="C56" s="64"/>
      <c r="D56" s="64"/>
      <c r="E56" s="64"/>
      <c r="F56" s="65">
        <v>-643</v>
      </c>
    </row>
    <row r="57" spans="1:6" ht="14.25">
      <c r="A57" s="64"/>
      <c r="B57" s="115" t="s">
        <v>227</v>
      </c>
      <c r="C57" s="64"/>
      <c r="D57" s="64"/>
      <c r="E57" s="64"/>
      <c r="F57" s="69">
        <v>-24</v>
      </c>
    </row>
    <row r="58" spans="1:6" ht="14.25">
      <c r="A58" s="64"/>
      <c r="B58" s="114" t="s">
        <v>228</v>
      </c>
      <c r="C58" s="64"/>
      <c r="D58" s="64"/>
      <c r="E58" s="64"/>
      <c r="F58" s="67">
        <v>-40</v>
      </c>
    </row>
    <row r="59" spans="1:6" ht="14.25">
      <c r="A59" s="64"/>
      <c r="B59" s="116" t="s">
        <v>88</v>
      </c>
      <c r="C59" s="64"/>
      <c r="D59" s="64"/>
      <c r="E59" s="64"/>
      <c r="F59" s="65">
        <f>SUM(F50:F58)</f>
        <v>2556</v>
      </c>
    </row>
    <row r="60" spans="1:6" ht="14.25">
      <c r="A60" s="64"/>
      <c r="B60" s="116" t="s">
        <v>254</v>
      </c>
      <c r="C60" s="64"/>
      <c r="D60" s="64"/>
      <c r="E60" s="64"/>
      <c r="F60" s="65">
        <f>-F54</f>
        <v>-833</v>
      </c>
    </row>
    <row r="61" spans="1:6" ht="15" thickBot="1">
      <c r="A61" s="64"/>
      <c r="B61" s="116" t="s">
        <v>255</v>
      </c>
      <c r="C61" s="64"/>
      <c r="D61" s="64"/>
      <c r="E61" s="64"/>
      <c r="F61" s="72">
        <f>SUM(F59:F60)</f>
        <v>1723</v>
      </c>
    </row>
    <row r="62" spans="2:6" ht="15" thickTop="1">
      <c r="B62" s="66"/>
      <c r="C62" s="64"/>
      <c r="D62" s="64"/>
      <c r="E62" s="64"/>
      <c r="F62" s="69"/>
    </row>
    <row r="63" spans="1:6" ht="14.25">
      <c r="A63" s="64" t="s">
        <v>251</v>
      </c>
      <c r="C63" s="64"/>
      <c r="D63" s="64"/>
      <c r="E63" s="64"/>
      <c r="F63" s="69"/>
    </row>
    <row r="64" spans="2:6" ht="14.25">
      <c r="B64" s="66" t="s">
        <v>252</v>
      </c>
      <c r="C64" s="64"/>
      <c r="D64" s="64"/>
      <c r="E64" s="64"/>
      <c r="F64" s="69">
        <v>19770</v>
      </c>
    </row>
    <row r="65" spans="2:6" ht="14.25">
      <c r="B65" s="66" t="s">
        <v>229</v>
      </c>
      <c r="C65" s="64"/>
      <c r="D65" s="64"/>
      <c r="E65" s="64"/>
      <c r="F65" s="69">
        <v>-83</v>
      </c>
    </row>
    <row r="66" spans="2:6" ht="15" thickBot="1">
      <c r="B66" s="66" t="s">
        <v>230</v>
      </c>
      <c r="C66" s="64"/>
      <c r="D66" s="64"/>
      <c r="E66" s="64"/>
      <c r="F66" s="72">
        <f>SUM(F64:F65)</f>
        <v>19687</v>
      </c>
    </row>
    <row r="67" spans="1:6" ht="15" thickTop="1">
      <c r="A67" s="64"/>
      <c r="B67" s="64"/>
      <c r="C67" s="64"/>
      <c r="D67" s="64"/>
      <c r="E67" s="64"/>
      <c r="F67" s="71"/>
    </row>
    <row r="68" spans="1:6" ht="14.25">
      <c r="A68" s="66" t="s">
        <v>89</v>
      </c>
      <c r="B68" s="66"/>
      <c r="C68" s="64"/>
      <c r="D68" s="64"/>
      <c r="E68" s="64"/>
      <c r="F68" s="69"/>
    </row>
    <row r="69" spans="1:6" ht="14.25">
      <c r="A69" s="66" t="s">
        <v>90</v>
      </c>
      <c r="B69" s="64"/>
      <c r="C69" s="64"/>
      <c r="D69" s="64"/>
      <c r="E69" s="64"/>
      <c r="F69" s="71"/>
    </row>
  </sheetData>
  <printOptions horizontalCentered="1"/>
  <pageMargins left="0.75" right="0.5" top="1" bottom="0.75" header="0.5" footer="0.5"/>
  <pageSetup fitToHeight="1" fitToWidth="1" horizontalDpi="600" verticalDpi="600" orientation="portrait" scale="68" r:id="rId2"/>
  <headerFooter alignWithMargins="0">
    <oddFooter>&amp;C&amp;"Microsoft Sans Serif,Regular"&amp;11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SheetLayoutView="75" workbookViewId="0" topLeftCell="A1">
      <selection activeCell="A10" sqref="A10"/>
    </sheetView>
  </sheetViews>
  <sheetFormatPr defaultColWidth="9.140625" defaultRowHeight="12.75"/>
  <cols>
    <col min="1" max="1" width="5.57421875" style="74" customWidth="1"/>
    <col min="2" max="2" width="6.57421875" style="73" customWidth="1"/>
    <col min="3" max="3" width="41.421875" style="73" customWidth="1"/>
    <col min="4" max="5" width="11.00390625" style="73" customWidth="1"/>
    <col min="6" max="6" width="12.00390625" style="73" bestFit="1" customWidth="1"/>
    <col min="7" max="7" width="1.57421875" style="73" customWidth="1"/>
    <col min="8" max="8" width="11.00390625" style="73" bestFit="1" customWidth="1"/>
    <col min="9" max="9" width="11.00390625" style="73" customWidth="1"/>
    <col min="10" max="10" width="6.140625" style="73" customWidth="1"/>
    <col min="11" max="16384" width="8.8515625" style="74" customWidth="1"/>
  </cols>
  <sheetData>
    <row r="1" ht="15.75">
      <c r="A1" s="29" t="s">
        <v>91</v>
      </c>
    </row>
    <row r="2" ht="15.75">
      <c r="A2" s="29" t="s">
        <v>92</v>
      </c>
    </row>
    <row r="3" ht="15.75">
      <c r="A3" s="29" t="s">
        <v>204</v>
      </c>
    </row>
    <row r="4" ht="12.75">
      <c r="A4" s="75"/>
    </row>
    <row r="5" spans="1:2" ht="12.75">
      <c r="A5" s="75" t="s">
        <v>93</v>
      </c>
      <c r="B5" s="76" t="s">
        <v>94</v>
      </c>
    </row>
    <row r="6" ht="12.75">
      <c r="A6" s="75"/>
    </row>
    <row r="7" ht="12.75">
      <c r="A7" s="75"/>
    </row>
    <row r="8" spans="1:2" ht="12.75">
      <c r="A8" s="75" t="s">
        <v>95</v>
      </c>
      <c r="B8" s="76" t="s">
        <v>96</v>
      </c>
    </row>
    <row r="9" ht="12.75">
      <c r="B9" s="73" t="s">
        <v>97</v>
      </c>
    </row>
    <row r="10" ht="12.75">
      <c r="B10" s="73" t="s">
        <v>190</v>
      </c>
    </row>
    <row r="11" ht="12.75">
      <c r="B11" s="73" t="s">
        <v>193</v>
      </c>
    </row>
    <row r="12" ht="12.75">
      <c r="B12" s="73" t="s">
        <v>192</v>
      </c>
    </row>
    <row r="13" ht="12.75">
      <c r="B13" s="73" t="s">
        <v>98</v>
      </c>
    </row>
    <row r="14" ht="12.75">
      <c r="B14" s="73" t="s">
        <v>99</v>
      </c>
    </row>
    <row r="17" spans="1:2" ht="13.5" customHeight="1">
      <c r="A17" s="75" t="s">
        <v>100</v>
      </c>
      <c r="B17" s="76" t="s">
        <v>101</v>
      </c>
    </row>
    <row r="18" spans="1:2" ht="13.5" customHeight="1">
      <c r="A18" s="75"/>
      <c r="B18" s="73" t="s">
        <v>179</v>
      </c>
    </row>
    <row r="19" ht="13.5" customHeight="1">
      <c r="A19" s="75"/>
    </row>
    <row r="21" spans="1:2" ht="13.5" customHeight="1">
      <c r="A21" s="75" t="s">
        <v>102</v>
      </c>
      <c r="B21" s="76" t="s">
        <v>103</v>
      </c>
    </row>
    <row r="22" spans="1:2" ht="13.5" customHeight="1">
      <c r="A22" s="75"/>
      <c r="B22" s="73" t="s">
        <v>104</v>
      </c>
    </row>
    <row r="23" ht="13.5" customHeight="1">
      <c r="A23" s="75"/>
    </row>
    <row r="25" spans="1:2" ht="13.5" customHeight="1">
      <c r="A25" s="75" t="s">
        <v>105</v>
      </c>
      <c r="B25" s="76" t="s">
        <v>106</v>
      </c>
    </row>
    <row r="26" ht="12.75">
      <c r="B26" s="73" t="s">
        <v>178</v>
      </c>
    </row>
    <row r="27" ht="12.75">
      <c r="B27" s="73" t="s">
        <v>107</v>
      </c>
    </row>
    <row r="30" spans="1:2" ht="12.75">
      <c r="A30" s="75" t="s">
        <v>108</v>
      </c>
      <c r="B30" s="76" t="s">
        <v>109</v>
      </c>
    </row>
    <row r="31" spans="1:2" ht="12.75">
      <c r="A31" s="75"/>
      <c r="B31" s="73" t="s">
        <v>253</v>
      </c>
    </row>
    <row r="32" ht="12.75">
      <c r="A32" s="75"/>
    </row>
    <row r="33" ht="12.75">
      <c r="A33" s="75"/>
    </row>
    <row r="34" spans="1:2" ht="12.75">
      <c r="A34" s="75" t="s">
        <v>110</v>
      </c>
      <c r="B34" s="76" t="s">
        <v>177</v>
      </c>
    </row>
    <row r="35" spans="1:2" ht="12.75">
      <c r="A35" s="75"/>
      <c r="B35" s="73" t="s">
        <v>198</v>
      </c>
    </row>
    <row r="36" ht="12.75">
      <c r="B36" s="73" t="s">
        <v>196</v>
      </c>
    </row>
    <row r="38" ht="12.75">
      <c r="B38" s="77"/>
    </row>
    <row r="39" spans="1:2" ht="13.5" customHeight="1">
      <c r="A39" s="78" t="s">
        <v>111</v>
      </c>
      <c r="B39" s="76" t="s">
        <v>112</v>
      </c>
    </row>
    <row r="40" spans="1:2" ht="13.5" customHeight="1">
      <c r="A40" s="75"/>
      <c r="B40" s="73" t="s">
        <v>113</v>
      </c>
    </row>
    <row r="41" ht="12.75">
      <c r="A41" s="75"/>
    </row>
    <row r="42" ht="12.75">
      <c r="A42" s="75"/>
    </row>
    <row r="43" spans="1:2" ht="12.75">
      <c r="A43" s="75" t="s">
        <v>114</v>
      </c>
      <c r="B43" s="76" t="s">
        <v>115</v>
      </c>
    </row>
    <row r="44" spans="1:2" ht="12.75">
      <c r="A44" s="75"/>
      <c r="B44" s="76"/>
    </row>
    <row r="45" spans="1:2" ht="12.75">
      <c r="A45" s="75"/>
      <c r="B45" s="76" t="s">
        <v>116</v>
      </c>
    </row>
    <row r="46" spans="1:10" ht="27" customHeight="1">
      <c r="A46" s="75"/>
      <c r="B46" s="127" t="s">
        <v>117</v>
      </c>
      <c r="C46" s="122"/>
      <c r="F46" s="79" t="s">
        <v>7</v>
      </c>
      <c r="G46" s="79"/>
      <c r="H46" s="104" t="s">
        <v>176</v>
      </c>
      <c r="J46" s="80"/>
    </row>
    <row r="47" spans="1:10" ht="12.75">
      <c r="A47" s="75"/>
      <c r="B47" s="127"/>
      <c r="C47" s="122"/>
      <c r="F47" s="80" t="s">
        <v>6</v>
      </c>
      <c r="G47" s="80"/>
      <c r="H47" s="80" t="s">
        <v>6</v>
      </c>
      <c r="J47" s="80"/>
    </row>
    <row r="48" spans="1:10" ht="12.75">
      <c r="A48" s="75"/>
      <c r="B48" s="127"/>
      <c r="C48" s="122"/>
      <c r="F48" s="80"/>
      <c r="G48" s="80"/>
      <c r="H48" s="80"/>
      <c r="J48" s="80"/>
    </row>
    <row r="49" spans="1:11" ht="12.75">
      <c r="A49" s="75"/>
      <c r="B49" s="122" t="s">
        <v>118</v>
      </c>
      <c r="C49" s="122"/>
      <c r="F49" s="81">
        <v>1145</v>
      </c>
      <c r="G49" s="81"/>
      <c r="H49" s="82">
        <v>109</v>
      </c>
      <c r="K49" s="81"/>
    </row>
    <row r="50" spans="1:11" ht="12.75">
      <c r="A50" s="75"/>
      <c r="B50" s="122" t="s">
        <v>119</v>
      </c>
      <c r="C50" s="122"/>
      <c r="F50" s="81">
        <v>8516</v>
      </c>
      <c r="G50" s="81"/>
      <c r="H50" s="81">
        <v>3281</v>
      </c>
      <c r="K50" s="81"/>
    </row>
    <row r="51" spans="1:11" ht="12.75">
      <c r="A51" s="75"/>
      <c r="B51" s="122" t="s">
        <v>120</v>
      </c>
      <c r="C51" s="122"/>
      <c r="F51" s="81">
        <v>12742</v>
      </c>
      <c r="G51" s="81"/>
      <c r="H51" s="82">
        <v>6589</v>
      </c>
      <c r="K51" s="81"/>
    </row>
    <row r="52" spans="1:11" ht="12.75">
      <c r="A52" s="75"/>
      <c r="B52" s="94"/>
      <c r="C52" s="122"/>
      <c r="D52" s="74"/>
      <c r="F52" s="118">
        <f>SUM(F49:F51)</f>
        <v>22403</v>
      </c>
      <c r="G52" s="118"/>
      <c r="H52" s="118">
        <f>SUM(H49:H51)</f>
        <v>9979</v>
      </c>
      <c r="K52" s="73"/>
    </row>
    <row r="53" spans="1:11" ht="12.75">
      <c r="A53" s="75"/>
      <c r="B53" s="122" t="s">
        <v>121</v>
      </c>
      <c r="C53" s="122"/>
      <c r="D53" s="74"/>
      <c r="E53" s="74"/>
      <c r="F53" s="81">
        <v>-1767</v>
      </c>
      <c r="G53" s="81"/>
      <c r="H53" s="82">
        <v>-4</v>
      </c>
      <c r="K53" s="73"/>
    </row>
    <row r="54" spans="1:11" ht="12.75">
      <c r="A54" s="75"/>
      <c r="B54" s="94"/>
      <c r="C54" s="122"/>
      <c r="D54" s="74"/>
      <c r="F54" s="118">
        <f>SUM(F52:F53)</f>
        <v>20636</v>
      </c>
      <c r="G54" s="118"/>
      <c r="H54" s="118">
        <f>SUM(H52:H53)</f>
        <v>9975</v>
      </c>
      <c r="K54" s="73"/>
    </row>
    <row r="55" spans="1:11" ht="12.75">
      <c r="A55" s="75"/>
      <c r="B55" s="122" t="s">
        <v>15</v>
      </c>
      <c r="C55" s="122"/>
      <c r="D55" s="74"/>
      <c r="E55" s="74"/>
      <c r="F55" s="119">
        <v>0</v>
      </c>
      <c r="G55" s="119"/>
      <c r="H55" s="124">
        <v>-45</v>
      </c>
      <c r="K55" s="73"/>
    </row>
    <row r="56" spans="1:11" ht="12.75">
      <c r="A56" s="75"/>
      <c r="B56" s="122" t="s">
        <v>122</v>
      </c>
      <c r="C56" s="122"/>
      <c r="D56" s="74"/>
      <c r="E56" s="74"/>
      <c r="F56" s="119">
        <v>0</v>
      </c>
      <c r="G56" s="119"/>
      <c r="H56" s="124">
        <v>345</v>
      </c>
      <c r="K56" s="73"/>
    </row>
    <row r="57" spans="1:11" ht="12.75">
      <c r="A57" s="75"/>
      <c r="B57" s="73" t="s">
        <v>16</v>
      </c>
      <c r="D57" s="74"/>
      <c r="E57" s="74"/>
      <c r="F57" s="120">
        <v>0</v>
      </c>
      <c r="G57" s="120"/>
      <c r="H57" s="125">
        <v>-123</v>
      </c>
      <c r="K57" s="73"/>
    </row>
    <row r="58" spans="1:11" ht="13.5" thickBot="1">
      <c r="A58" s="75"/>
      <c r="B58" s="83"/>
      <c r="D58" s="74"/>
      <c r="F58" s="121">
        <f>SUM(F54:F57)</f>
        <v>20636</v>
      </c>
      <c r="G58" s="121"/>
      <c r="H58" s="121">
        <f>SUM(H54:H57)</f>
        <v>10152</v>
      </c>
      <c r="K58" s="73"/>
    </row>
    <row r="59" spans="1:8" ht="13.5" thickTop="1">
      <c r="A59" s="75"/>
      <c r="B59" s="83"/>
      <c r="D59" s="74"/>
      <c r="E59" s="74"/>
      <c r="F59" s="84"/>
      <c r="G59" s="84"/>
      <c r="H59" s="84"/>
    </row>
    <row r="60" ht="12.75">
      <c r="A60" s="75"/>
    </row>
    <row r="61" spans="1:2" ht="12.75">
      <c r="A61" s="75" t="s">
        <v>123</v>
      </c>
      <c r="B61" s="76" t="s">
        <v>27</v>
      </c>
    </row>
    <row r="62" ht="12.75">
      <c r="B62" s="73" t="s">
        <v>124</v>
      </c>
    </row>
    <row r="65" spans="1:2" ht="12.75">
      <c r="A65" s="75" t="s">
        <v>125</v>
      </c>
      <c r="B65" s="76" t="s">
        <v>291</v>
      </c>
    </row>
    <row r="66" spans="1:2" ht="12.75">
      <c r="A66" s="75"/>
      <c r="B66" s="73" t="s">
        <v>295</v>
      </c>
    </row>
    <row r="67" ht="12.75">
      <c r="A67" s="75"/>
    </row>
    <row r="68" spans="1:8" ht="12.75">
      <c r="A68" s="75"/>
      <c r="F68" s="128" t="s">
        <v>293</v>
      </c>
      <c r="G68" s="98"/>
      <c r="H68" s="128" t="s">
        <v>293</v>
      </c>
    </row>
    <row r="69" spans="1:8" ht="12.75">
      <c r="A69" s="75"/>
      <c r="F69" s="130" t="s">
        <v>200</v>
      </c>
      <c r="G69" s="98"/>
      <c r="H69" s="130" t="s">
        <v>294</v>
      </c>
    </row>
    <row r="70" spans="1:8" ht="12.75">
      <c r="A70" s="75"/>
      <c r="F70" s="133" t="s">
        <v>6</v>
      </c>
      <c r="G70" s="98"/>
      <c r="H70" s="133" t="s">
        <v>6</v>
      </c>
    </row>
    <row r="71" spans="1:8" ht="12.75">
      <c r="A71" s="75"/>
      <c r="F71" s="133"/>
      <c r="G71" s="98"/>
      <c r="H71" s="133"/>
    </row>
    <row r="72" spans="1:8" ht="13.5" thickBot="1">
      <c r="A72" s="75"/>
      <c r="B72" s="73" t="s">
        <v>292</v>
      </c>
      <c r="F72" s="132">
        <f>144+227</f>
        <v>371</v>
      </c>
      <c r="G72" s="129"/>
      <c r="H72" s="131">
        <v>0</v>
      </c>
    </row>
    <row r="73" spans="1:8" ht="13.5" thickTop="1">
      <c r="A73" s="75"/>
      <c r="F73" s="84"/>
      <c r="G73" s="129"/>
      <c r="H73" s="119"/>
    </row>
    <row r="75" spans="1:2" ht="12.75">
      <c r="A75" s="75" t="s">
        <v>126</v>
      </c>
      <c r="B75" s="76" t="s">
        <v>183</v>
      </c>
    </row>
    <row r="76" spans="1:2" ht="12.75">
      <c r="A76" s="75"/>
      <c r="B76" s="73" t="s">
        <v>182</v>
      </c>
    </row>
    <row r="77" ht="12.75">
      <c r="B77" s="73" t="s">
        <v>199</v>
      </c>
    </row>
    <row r="79" ht="12.75">
      <c r="B79" s="77"/>
    </row>
    <row r="80" spans="1:2" ht="12.75">
      <c r="A80" s="75" t="s">
        <v>128</v>
      </c>
      <c r="B80" s="76" t="s">
        <v>127</v>
      </c>
    </row>
    <row r="81" spans="1:2" ht="12.75">
      <c r="A81" s="75"/>
      <c r="B81" s="73" t="s">
        <v>280</v>
      </c>
    </row>
    <row r="82" spans="2:3" ht="12.75">
      <c r="B82" s="73" t="s">
        <v>236</v>
      </c>
      <c r="C82" s="73" t="s">
        <v>281</v>
      </c>
    </row>
    <row r="83" spans="2:3" ht="12.75">
      <c r="B83" s="74"/>
      <c r="C83" s="73" t="s">
        <v>296</v>
      </c>
    </row>
    <row r="84" spans="2:3" ht="12.75">
      <c r="B84" s="74"/>
      <c r="C84" s="73" t="s">
        <v>297</v>
      </c>
    </row>
    <row r="85" spans="2:3" ht="12.75">
      <c r="B85" s="73" t="s">
        <v>237</v>
      </c>
      <c r="C85" s="73" t="s">
        <v>298</v>
      </c>
    </row>
    <row r="86" ht="12.75">
      <c r="C86" s="73" t="s">
        <v>299</v>
      </c>
    </row>
    <row r="89" spans="1:2" ht="12.75">
      <c r="A89" s="75" t="s">
        <v>290</v>
      </c>
      <c r="B89" s="76" t="s">
        <v>129</v>
      </c>
    </row>
    <row r="90" ht="12.75">
      <c r="B90" s="73" t="s">
        <v>197</v>
      </c>
    </row>
    <row r="91" ht="12.75">
      <c r="B91" s="73" t="s">
        <v>205</v>
      </c>
    </row>
  </sheetData>
  <printOptions/>
  <pageMargins left="0.75" right="0.5" top="1" bottom="1" header="0.5" footer="0.5"/>
  <pageSetup firstPageNumber="5" useFirstPageNumber="1" horizontalDpi="600" verticalDpi="600" orientation="portrait" scale="80" r:id="rId1"/>
  <headerFooter alignWithMargins="0">
    <oddFooter>&amp;C&amp;"Microsoft Sans Serif,Regular"&amp;P</oddFooter>
  </headerFooter>
  <rowBreaks count="1" manualBreakCount="1">
    <brk id="5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9"/>
  <sheetViews>
    <sheetView showGridLines="0" tabSelected="1" zoomScale="85" zoomScaleNormal="85" zoomScaleSheetLayoutView="100" workbookViewId="0" topLeftCell="A1">
      <selection activeCell="A16" sqref="A16"/>
    </sheetView>
  </sheetViews>
  <sheetFormatPr defaultColWidth="9.140625" defaultRowHeight="12.75"/>
  <cols>
    <col min="1" max="1" width="5.57421875" style="87" customWidth="1"/>
    <col min="2" max="2" width="4.8515625" style="86" customWidth="1"/>
    <col min="3" max="3" width="9.8515625" style="86" customWidth="1"/>
    <col min="4" max="4" width="15.57421875" style="86" customWidth="1"/>
    <col min="5" max="5" width="9.140625" style="86" customWidth="1"/>
    <col min="6" max="6" width="13.421875" style="86" customWidth="1"/>
    <col min="7" max="7" width="1.421875" style="86" customWidth="1"/>
    <col min="8" max="8" width="11.57421875" style="86" customWidth="1"/>
    <col min="9" max="9" width="1.421875" style="86" customWidth="1"/>
    <col min="10" max="10" width="14.421875" style="86" customWidth="1"/>
    <col min="11" max="11" width="1.421875" style="86" customWidth="1"/>
    <col min="12" max="12" width="14.57421875" style="86" customWidth="1"/>
    <col min="13" max="13" width="9.421875" style="86" customWidth="1"/>
    <col min="14" max="14" width="8.8515625" style="86" customWidth="1"/>
    <col min="15" max="15" width="4.421875" style="86" customWidth="1"/>
    <col min="16" max="16384" width="8.8515625" style="86" customWidth="1"/>
  </cols>
  <sheetData>
    <row r="1" ht="15.75">
      <c r="A1" s="85" t="s">
        <v>91</v>
      </c>
    </row>
    <row r="2" ht="15.75">
      <c r="A2" s="85" t="s">
        <v>92</v>
      </c>
    </row>
    <row r="3" ht="15.75">
      <c r="A3" s="85" t="s">
        <v>204</v>
      </c>
    </row>
    <row r="4" ht="15.75">
      <c r="A4" s="85"/>
    </row>
    <row r="5" spans="1:2" ht="15" customHeight="1">
      <c r="A5" s="87" t="s">
        <v>130</v>
      </c>
      <c r="B5" s="75" t="s">
        <v>191</v>
      </c>
    </row>
    <row r="8" spans="1:2" ht="12.75">
      <c r="A8" s="87" t="s">
        <v>131</v>
      </c>
      <c r="B8" s="75" t="s">
        <v>206</v>
      </c>
    </row>
    <row r="9" ht="12.75">
      <c r="B9" s="74" t="s">
        <v>277</v>
      </c>
    </row>
    <row r="10" spans="2:13" ht="12.75">
      <c r="B10" s="73" t="s">
        <v>257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ht="12.75"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2.75">
      <c r="B12" s="73" t="s">
        <v>262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ht="12.75">
      <c r="B13" s="73" t="s">
        <v>278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13" ht="12.75">
      <c r="B14" s="73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6" spans="1:2" ht="12.75">
      <c r="A16" s="87" t="s">
        <v>132</v>
      </c>
      <c r="B16" s="75" t="s">
        <v>133</v>
      </c>
    </row>
    <row r="17" ht="12.75">
      <c r="B17" s="74" t="s">
        <v>266</v>
      </c>
    </row>
    <row r="18" ht="12.75">
      <c r="B18" s="74" t="s">
        <v>279</v>
      </c>
    </row>
    <row r="19" ht="12.75">
      <c r="B19" s="74" t="s">
        <v>258</v>
      </c>
    </row>
    <row r="22" spans="1:2" ht="12.75">
      <c r="A22" s="87" t="s">
        <v>134</v>
      </c>
      <c r="B22" s="75" t="s">
        <v>135</v>
      </c>
    </row>
    <row r="23" spans="2:13" ht="12.75">
      <c r="B23" s="73" t="s">
        <v>231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 ht="12.75">
      <c r="B24" s="73" t="s">
        <v>232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7" spans="1:2" ht="12.75">
      <c r="A27" s="87" t="s">
        <v>136</v>
      </c>
      <c r="B27" s="75" t="s">
        <v>137</v>
      </c>
    </row>
    <row r="28" ht="12.75">
      <c r="B28" s="74" t="s">
        <v>267</v>
      </c>
    </row>
    <row r="31" spans="1:2" ht="12.75">
      <c r="A31" s="87" t="s">
        <v>138</v>
      </c>
      <c r="B31" s="75" t="s">
        <v>40</v>
      </c>
    </row>
    <row r="32" spans="6:12" ht="12.75">
      <c r="F32" s="139" t="s">
        <v>139</v>
      </c>
      <c r="G32" s="139"/>
      <c r="H32" s="139"/>
      <c r="J32" s="139" t="s">
        <v>140</v>
      </c>
      <c r="K32" s="139"/>
      <c r="L32" s="139"/>
    </row>
    <row r="33" spans="6:12" ht="12.75">
      <c r="F33" s="90" t="s">
        <v>200</v>
      </c>
      <c r="G33" s="90"/>
      <c r="H33" s="90" t="s">
        <v>201</v>
      </c>
      <c r="I33" s="90"/>
      <c r="J33" s="90" t="s">
        <v>200</v>
      </c>
      <c r="K33" s="90"/>
      <c r="L33" s="90" t="s">
        <v>201</v>
      </c>
    </row>
    <row r="34" spans="6:12" ht="12.75">
      <c r="F34" s="91" t="s">
        <v>6</v>
      </c>
      <c r="H34" s="91" t="s">
        <v>6</v>
      </c>
      <c r="J34" s="91" t="s">
        <v>6</v>
      </c>
      <c r="L34" s="91" t="s">
        <v>6</v>
      </c>
    </row>
    <row r="35" spans="6:12" ht="12.75">
      <c r="F35" s="91"/>
      <c r="H35" s="91"/>
      <c r="J35" s="91"/>
      <c r="L35" s="91"/>
    </row>
    <row r="36" ht="12.75">
      <c r="B36" s="92" t="s">
        <v>141</v>
      </c>
    </row>
    <row r="37" ht="12.75">
      <c r="C37" s="92" t="s">
        <v>194</v>
      </c>
    </row>
    <row r="38" spans="3:12" ht="12.75">
      <c r="C38" s="93" t="s">
        <v>40</v>
      </c>
      <c r="F38" s="110">
        <v>862</v>
      </c>
      <c r="H38" s="110">
        <v>0</v>
      </c>
      <c r="J38" s="110">
        <v>1865</v>
      </c>
      <c r="L38" s="110">
        <v>0</v>
      </c>
    </row>
    <row r="39" spans="3:12" ht="12.75">
      <c r="C39" s="93" t="s">
        <v>47</v>
      </c>
      <c r="F39" s="109">
        <v>0</v>
      </c>
      <c r="H39" s="111">
        <v>0</v>
      </c>
      <c r="J39" s="109">
        <v>48</v>
      </c>
      <c r="L39" s="111">
        <v>0</v>
      </c>
    </row>
    <row r="40" spans="2:12" ht="13.5" customHeight="1">
      <c r="B40" s="93"/>
      <c r="F40" s="108">
        <f>SUM(F37:F39)</f>
        <v>862</v>
      </c>
      <c r="H40" s="108">
        <f>SUM(H37:H39)</f>
        <v>0</v>
      </c>
      <c r="J40" s="108">
        <f>SUM(J37:J39)</f>
        <v>1913</v>
      </c>
      <c r="L40" s="108">
        <f>SUM(L37:L39)</f>
        <v>0</v>
      </c>
    </row>
    <row r="41" spans="3:12" ht="12.75">
      <c r="C41" s="92" t="s">
        <v>195</v>
      </c>
      <c r="F41" s="110"/>
      <c r="H41" s="110"/>
      <c r="J41" s="110"/>
      <c r="L41" s="110"/>
    </row>
    <row r="42" spans="3:12" ht="12.75">
      <c r="C42" s="93" t="s">
        <v>40</v>
      </c>
      <c r="F42" s="110">
        <v>0</v>
      </c>
      <c r="H42" s="110">
        <v>0</v>
      </c>
      <c r="J42" s="110">
        <v>-48</v>
      </c>
      <c r="L42" s="110">
        <v>0</v>
      </c>
    </row>
    <row r="43" spans="2:13" ht="15" customHeight="1" thickBot="1">
      <c r="B43" s="93"/>
      <c r="F43" s="107">
        <f>SUM(F40:F42)</f>
        <v>862</v>
      </c>
      <c r="G43" s="88"/>
      <c r="H43" s="107">
        <f>SUM(H40:H42)</f>
        <v>0</v>
      </c>
      <c r="I43" s="88"/>
      <c r="J43" s="107">
        <f>SUM(J40:J42)</f>
        <v>1865</v>
      </c>
      <c r="K43" s="88"/>
      <c r="L43" s="107">
        <f>SUM(L40:L42)</f>
        <v>0</v>
      </c>
      <c r="M43" s="88"/>
    </row>
    <row r="44" ht="13.5" thickTop="1">
      <c r="B44" s="87"/>
    </row>
    <row r="45" ht="12.75">
      <c r="B45" s="73" t="s">
        <v>142</v>
      </c>
    </row>
    <row r="46" ht="12.75">
      <c r="B46" s="74" t="s">
        <v>143</v>
      </c>
    </row>
    <row r="47" ht="12.75">
      <c r="B47" s="74" t="s">
        <v>144</v>
      </c>
    </row>
    <row r="50" spans="1:2" ht="12.75">
      <c r="A50" s="87" t="s">
        <v>145</v>
      </c>
      <c r="B50" s="75" t="s">
        <v>146</v>
      </c>
    </row>
    <row r="51" ht="12.75">
      <c r="B51" s="74" t="s">
        <v>306</v>
      </c>
    </row>
    <row r="52" ht="12.75">
      <c r="B52" s="74"/>
    </row>
    <row r="54" spans="1:2" ht="12.75">
      <c r="A54" s="87" t="s">
        <v>147</v>
      </c>
      <c r="B54" s="75" t="s">
        <v>148</v>
      </c>
    </row>
    <row r="55" ht="12.75">
      <c r="B55" s="74" t="s">
        <v>207</v>
      </c>
    </row>
    <row r="57" ht="12.75">
      <c r="B57" s="75"/>
    </row>
    <row r="58" spans="1:2" ht="12.75">
      <c r="A58" s="87" t="s">
        <v>149</v>
      </c>
      <c r="B58" s="75" t="s">
        <v>282</v>
      </c>
    </row>
    <row r="59" ht="12.75">
      <c r="B59" s="75" t="s">
        <v>283</v>
      </c>
    </row>
    <row r="60" spans="2:5" ht="12.75">
      <c r="B60" s="75" t="s">
        <v>150</v>
      </c>
      <c r="C60" s="76" t="s">
        <v>212</v>
      </c>
      <c r="D60" s="76"/>
      <c r="E60" s="94"/>
    </row>
    <row r="61" spans="2:13" ht="12.75">
      <c r="B61" s="89"/>
      <c r="C61" s="76" t="s">
        <v>240</v>
      </c>
      <c r="D61" s="76"/>
      <c r="E61" s="94"/>
      <c r="F61" s="73"/>
      <c r="G61" s="73"/>
      <c r="I61" s="73"/>
      <c r="J61" s="73"/>
      <c r="K61" s="73"/>
      <c r="L61" s="73"/>
      <c r="M61" s="88"/>
    </row>
    <row r="62" spans="2:13" ht="12.75">
      <c r="B62" s="89"/>
      <c r="C62" s="73" t="s">
        <v>213</v>
      </c>
      <c r="D62" s="73"/>
      <c r="E62" s="94"/>
      <c r="F62" s="73"/>
      <c r="G62" s="73"/>
      <c r="I62" s="73"/>
      <c r="J62" s="73"/>
      <c r="K62" s="73"/>
      <c r="L62" s="73"/>
      <c r="M62" s="88"/>
    </row>
    <row r="63" spans="2:13" ht="12.75">
      <c r="B63" s="89"/>
      <c r="C63" s="73" t="s">
        <v>214</v>
      </c>
      <c r="D63" s="73" t="s">
        <v>247</v>
      </c>
      <c r="E63" s="94"/>
      <c r="F63" s="73"/>
      <c r="G63" s="73"/>
      <c r="I63" s="73"/>
      <c r="J63" s="73"/>
      <c r="K63" s="73"/>
      <c r="L63" s="73"/>
      <c r="M63" s="88"/>
    </row>
    <row r="64" spans="2:13" ht="12.75">
      <c r="B64" s="89"/>
      <c r="C64" s="73" t="s">
        <v>215</v>
      </c>
      <c r="D64" s="73" t="s">
        <v>301</v>
      </c>
      <c r="E64" s="94"/>
      <c r="F64" s="94"/>
      <c r="G64" s="94"/>
      <c r="I64" s="94"/>
      <c r="J64" s="94"/>
      <c r="K64" s="94"/>
      <c r="L64" s="94"/>
      <c r="M64" s="94"/>
    </row>
    <row r="65" spans="2:13" ht="12.75">
      <c r="B65" s="89"/>
      <c r="C65" s="73"/>
      <c r="D65" s="73" t="s">
        <v>248</v>
      </c>
      <c r="E65" s="94"/>
      <c r="F65" s="94"/>
      <c r="G65" s="94"/>
      <c r="I65" s="94"/>
      <c r="J65" s="94"/>
      <c r="K65" s="94"/>
      <c r="L65" s="94"/>
      <c r="M65" s="94"/>
    </row>
    <row r="66" spans="2:13" ht="12.75">
      <c r="B66" s="89"/>
      <c r="C66" s="73"/>
      <c r="D66" s="73" t="s">
        <v>246</v>
      </c>
      <c r="E66" s="94"/>
      <c r="F66" s="94"/>
      <c r="G66" s="94"/>
      <c r="I66" s="94"/>
      <c r="J66" s="94"/>
      <c r="K66" s="94"/>
      <c r="L66" s="94"/>
      <c r="M66" s="94"/>
    </row>
    <row r="67" spans="2:13" ht="12.75">
      <c r="B67" s="89"/>
      <c r="C67" s="73"/>
      <c r="D67" s="73"/>
      <c r="E67" s="94"/>
      <c r="F67" s="94"/>
      <c r="G67" s="94"/>
      <c r="I67" s="94"/>
      <c r="J67" s="94"/>
      <c r="K67" s="94"/>
      <c r="L67" s="94"/>
      <c r="M67" s="94"/>
    </row>
    <row r="68" spans="2:13" ht="12.75">
      <c r="B68" s="89"/>
      <c r="C68" s="73" t="s">
        <v>216</v>
      </c>
      <c r="D68" s="73" t="s">
        <v>217</v>
      </c>
      <c r="E68" s="94"/>
      <c r="F68" s="94"/>
      <c r="G68" s="94"/>
      <c r="I68" s="94"/>
      <c r="J68" s="94"/>
      <c r="K68" s="94"/>
      <c r="L68" s="94"/>
      <c r="M68" s="94"/>
    </row>
    <row r="69" spans="2:13" ht="12.75">
      <c r="B69" s="89"/>
      <c r="C69" s="73"/>
      <c r="D69" s="73" t="s">
        <v>241</v>
      </c>
      <c r="E69" s="94"/>
      <c r="F69" s="94"/>
      <c r="G69" s="94"/>
      <c r="I69" s="94"/>
      <c r="J69" s="94"/>
      <c r="K69" s="94"/>
      <c r="L69" s="94"/>
      <c r="M69" s="94"/>
    </row>
    <row r="70" spans="2:13" ht="12.75">
      <c r="B70" s="89"/>
      <c r="C70" s="73"/>
      <c r="D70" s="73"/>
      <c r="E70" s="94"/>
      <c r="F70" s="94"/>
      <c r="G70" s="94"/>
      <c r="I70" s="94"/>
      <c r="J70" s="94"/>
      <c r="K70" s="94"/>
      <c r="L70" s="94"/>
      <c r="M70" s="94"/>
    </row>
    <row r="71" spans="2:13" ht="12.75">
      <c r="B71" s="89"/>
      <c r="C71" s="73" t="s">
        <v>218</v>
      </c>
      <c r="D71" s="73" t="s">
        <v>219</v>
      </c>
      <c r="E71" s="94"/>
      <c r="F71" s="94"/>
      <c r="G71" s="94"/>
      <c r="I71" s="94"/>
      <c r="J71" s="94"/>
      <c r="K71" s="94"/>
      <c r="L71" s="94"/>
      <c r="M71" s="94"/>
    </row>
    <row r="72" spans="2:13" ht="12.75">
      <c r="B72" s="89"/>
      <c r="C72" s="73"/>
      <c r="D72" s="73" t="s">
        <v>220</v>
      </c>
      <c r="E72" s="94"/>
      <c r="F72" s="94"/>
      <c r="G72" s="94"/>
      <c r="I72" s="94"/>
      <c r="J72" s="94"/>
      <c r="K72" s="94"/>
      <c r="L72" s="94"/>
      <c r="M72" s="94"/>
    </row>
    <row r="73" spans="3:13" ht="12.75">
      <c r="C73" s="73"/>
      <c r="D73" s="73" t="s">
        <v>269</v>
      </c>
      <c r="E73" s="94"/>
      <c r="F73" s="94"/>
      <c r="G73" s="94"/>
      <c r="I73" s="94"/>
      <c r="J73" s="94"/>
      <c r="K73" s="94"/>
      <c r="L73" s="94"/>
      <c r="M73" s="94"/>
    </row>
    <row r="74" spans="3:13" ht="12.75">
      <c r="C74" s="73"/>
      <c r="D74" s="73"/>
      <c r="E74" s="94"/>
      <c r="F74" s="94"/>
      <c r="G74" s="94"/>
      <c r="I74" s="94"/>
      <c r="J74" s="94"/>
      <c r="K74" s="94"/>
      <c r="L74" s="94"/>
      <c r="M74" s="94"/>
    </row>
    <row r="75" spans="3:13" ht="12.75">
      <c r="C75" s="73" t="s">
        <v>239</v>
      </c>
      <c r="D75" s="73"/>
      <c r="E75" s="94"/>
      <c r="F75" s="94"/>
      <c r="G75" s="94"/>
      <c r="I75" s="94"/>
      <c r="J75" s="94"/>
      <c r="K75" s="94"/>
      <c r="L75" s="94"/>
      <c r="M75" s="94"/>
    </row>
    <row r="76" spans="3:13" ht="12.75">
      <c r="C76" s="86" t="s">
        <v>236</v>
      </c>
      <c r="D76" s="122" t="s">
        <v>260</v>
      </c>
      <c r="E76" s="94"/>
      <c r="F76" s="94"/>
      <c r="G76" s="94"/>
      <c r="I76" s="94"/>
      <c r="J76" s="94"/>
      <c r="K76" s="94"/>
      <c r="L76" s="94"/>
      <c r="M76" s="94"/>
    </row>
    <row r="77" spans="3:13" ht="12.75">
      <c r="C77" s="86" t="s">
        <v>237</v>
      </c>
      <c r="D77" s="122" t="s">
        <v>289</v>
      </c>
      <c r="E77" s="94"/>
      <c r="F77" s="94"/>
      <c r="G77" s="94"/>
      <c r="I77" s="94"/>
      <c r="J77" s="94"/>
      <c r="K77" s="94"/>
      <c r="L77" s="94"/>
      <c r="M77" s="94"/>
    </row>
    <row r="78" spans="4:13" ht="12.75">
      <c r="D78" s="122" t="s">
        <v>288</v>
      </c>
      <c r="E78" s="94"/>
      <c r="F78" s="94"/>
      <c r="G78" s="94"/>
      <c r="I78" s="94"/>
      <c r="J78" s="94"/>
      <c r="K78" s="94"/>
      <c r="L78" s="94"/>
      <c r="M78" s="94"/>
    </row>
    <row r="79" spans="3:13" ht="12.75">
      <c r="C79" s="86" t="s">
        <v>238</v>
      </c>
      <c r="D79" s="122" t="s">
        <v>261</v>
      </c>
      <c r="E79" s="94"/>
      <c r="F79" s="94"/>
      <c r="G79" s="94"/>
      <c r="I79" s="94"/>
      <c r="J79" s="94"/>
      <c r="K79" s="94"/>
      <c r="L79" s="94"/>
      <c r="M79" s="94"/>
    </row>
    <row r="80" spans="3:13" ht="12.75">
      <c r="C80" s="86" t="s">
        <v>242</v>
      </c>
      <c r="D80" s="122" t="s">
        <v>273</v>
      </c>
      <c r="E80" s="94"/>
      <c r="F80" s="94"/>
      <c r="G80" s="94"/>
      <c r="I80" s="94"/>
      <c r="J80" s="94"/>
      <c r="K80" s="94"/>
      <c r="L80" s="94"/>
      <c r="M80" s="94"/>
    </row>
    <row r="81" spans="3:13" ht="12.75">
      <c r="C81" s="73" t="s">
        <v>244</v>
      </c>
      <c r="D81" s="122" t="s">
        <v>243</v>
      </c>
      <c r="E81" s="94"/>
      <c r="F81" s="94"/>
      <c r="G81" s="94"/>
      <c r="I81" s="94"/>
      <c r="J81" s="94"/>
      <c r="K81" s="94"/>
      <c r="L81" s="94"/>
      <c r="M81" s="94"/>
    </row>
    <row r="82" spans="3:13" ht="12.75">
      <c r="C82" s="86" t="s">
        <v>268</v>
      </c>
      <c r="D82" s="73" t="s">
        <v>245</v>
      </c>
      <c r="E82" s="94"/>
      <c r="F82" s="94"/>
      <c r="G82" s="94"/>
      <c r="I82" s="94"/>
      <c r="J82" s="94"/>
      <c r="K82" s="94"/>
      <c r="L82" s="94"/>
      <c r="M82" s="94"/>
    </row>
    <row r="83" spans="3:13" ht="12.75">
      <c r="C83" s="73"/>
      <c r="D83" s="73"/>
      <c r="E83" s="94"/>
      <c r="F83" s="94"/>
      <c r="G83" s="94"/>
      <c r="I83" s="94"/>
      <c r="J83" s="94"/>
      <c r="K83" s="94"/>
      <c r="L83" s="94"/>
      <c r="M83" s="94"/>
    </row>
    <row r="84" spans="2:13" ht="12.75">
      <c r="B84" s="87"/>
      <c r="C84" s="73" t="s">
        <v>274</v>
      </c>
      <c r="D84" s="73"/>
      <c r="E84" s="94"/>
      <c r="F84" s="94"/>
      <c r="G84" s="94"/>
      <c r="I84" s="94"/>
      <c r="J84" s="94"/>
      <c r="K84" s="94"/>
      <c r="L84" s="94"/>
      <c r="M84" s="94"/>
    </row>
    <row r="85" spans="2:13" ht="12.75">
      <c r="B85" s="87"/>
      <c r="C85" s="86" t="s">
        <v>236</v>
      </c>
      <c r="D85" s="73" t="s">
        <v>270</v>
      </c>
      <c r="E85" s="94"/>
      <c r="F85" s="94"/>
      <c r="G85" s="94"/>
      <c r="I85" s="94"/>
      <c r="J85" s="94"/>
      <c r="K85" s="94"/>
      <c r="L85" s="94"/>
      <c r="M85" s="94"/>
    </row>
    <row r="86" spans="2:13" ht="12.75">
      <c r="B86" s="87"/>
      <c r="D86" s="73" t="s">
        <v>272</v>
      </c>
      <c r="E86" s="94"/>
      <c r="F86" s="94"/>
      <c r="G86" s="94"/>
      <c r="I86" s="94"/>
      <c r="J86" s="94"/>
      <c r="K86" s="94"/>
      <c r="L86" s="94"/>
      <c r="M86" s="94"/>
    </row>
    <row r="87" spans="2:13" ht="12.75">
      <c r="B87" s="87"/>
      <c r="C87" s="86" t="s">
        <v>237</v>
      </c>
      <c r="D87" s="73" t="s">
        <v>271</v>
      </c>
      <c r="E87" s="94"/>
      <c r="F87" s="94"/>
      <c r="G87" s="94"/>
      <c r="I87" s="94"/>
      <c r="J87" s="94"/>
      <c r="K87" s="94"/>
      <c r="L87" s="94"/>
      <c r="M87" s="94"/>
    </row>
    <row r="88" spans="2:13" ht="12.75">
      <c r="B88" s="87"/>
      <c r="D88" s="73"/>
      <c r="E88" s="94"/>
      <c r="F88" s="94"/>
      <c r="G88" s="94"/>
      <c r="I88" s="94"/>
      <c r="J88" s="94"/>
      <c r="K88" s="94"/>
      <c r="L88" s="94"/>
      <c r="M88" s="94"/>
    </row>
    <row r="89" spans="2:13" ht="12.75">
      <c r="B89" s="87"/>
      <c r="C89" s="73"/>
      <c r="D89" s="73"/>
      <c r="E89" s="94"/>
      <c r="F89" s="94"/>
      <c r="G89" s="94"/>
      <c r="I89" s="94"/>
      <c r="J89" s="94"/>
      <c r="K89" s="94"/>
      <c r="L89" s="94"/>
      <c r="M89" s="94"/>
    </row>
    <row r="90" spans="2:13" ht="12.75">
      <c r="B90" s="87" t="s">
        <v>151</v>
      </c>
      <c r="C90" s="76" t="s">
        <v>221</v>
      </c>
      <c r="D90" s="94"/>
      <c r="E90" s="94"/>
      <c r="F90" s="94"/>
      <c r="G90" s="94"/>
      <c r="I90" s="94"/>
      <c r="J90" s="94"/>
      <c r="K90" s="94"/>
      <c r="L90" s="94"/>
      <c r="M90" s="94"/>
    </row>
    <row r="91" spans="2:13" ht="12.75">
      <c r="B91" s="87"/>
      <c r="C91" s="73" t="s">
        <v>284</v>
      </c>
      <c r="D91" s="94"/>
      <c r="E91" s="94"/>
      <c r="F91" s="94"/>
      <c r="G91" s="94"/>
      <c r="I91" s="94"/>
      <c r="J91" s="94"/>
      <c r="K91" s="94"/>
      <c r="L91" s="94"/>
      <c r="M91" s="94"/>
    </row>
    <row r="92" spans="2:13" ht="12.75">
      <c r="B92" s="87"/>
      <c r="C92" s="73" t="s">
        <v>263</v>
      </c>
      <c r="D92" s="94"/>
      <c r="E92" s="94"/>
      <c r="F92" s="94"/>
      <c r="G92" s="94"/>
      <c r="I92" s="94"/>
      <c r="J92" s="94"/>
      <c r="K92" s="94"/>
      <c r="L92" s="94"/>
      <c r="M92" s="94"/>
    </row>
    <row r="93" spans="2:13" ht="12.75">
      <c r="B93" s="87"/>
      <c r="C93" s="73" t="s">
        <v>264</v>
      </c>
      <c r="D93" s="94"/>
      <c r="E93" s="94"/>
      <c r="F93" s="94"/>
      <c r="G93" s="94"/>
      <c r="I93" s="94"/>
      <c r="J93" s="94"/>
      <c r="K93" s="94"/>
      <c r="L93" s="94"/>
      <c r="M93" s="94"/>
    </row>
    <row r="94" spans="2:13" ht="12.75">
      <c r="B94" s="87"/>
      <c r="C94" s="73" t="s">
        <v>265</v>
      </c>
      <c r="D94" s="94"/>
      <c r="E94" s="94"/>
      <c r="F94" s="94"/>
      <c r="G94" s="94"/>
      <c r="H94" s="88"/>
      <c r="I94" s="94"/>
      <c r="J94" s="94"/>
      <c r="K94" s="94"/>
      <c r="L94" s="94"/>
      <c r="M94" s="94"/>
    </row>
    <row r="95" spans="2:13" ht="12.75">
      <c r="B95" s="87"/>
      <c r="C95" s="73"/>
      <c r="D95" s="94"/>
      <c r="E95" s="94"/>
      <c r="F95" s="94"/>
      <c r="G95" s="94"/>
      <c r="H95" s="88"/>
      <c r="I95" s="94"/>
      <c r="J95" s="94"/>
      <c r="K95" s="94"/>
      <c r="L95" s="94"/>
      <c r="M95" s="94"/>
    </row>
    <row r="96" spans="2:13" ht="12.75">
      <c r="B96" s="87"/>
      <c r="C96" s="73" t="s">
        <v>309</v>
      </c>
      <c r="D96" s="94"/>
      <c r="E96" s="94"/>
      <c r="F96" s="94"/>
      <c r="G96" s="94"/>
      <c r="I96" s="94"/>
      <c r="J96" s="94"/>
      <c r="K96" s="94"/>
      <c r="L96" s="94"/>
      <c r="M96" s="94"/>
    </row>
    <row r="97" spans="2:13" ht="12.75">
      <c r="B97" s="87"/>
      <c r="D97" s="122"/>
      <c r="E97" s="94"/>
      <c r="F97" s="94"/>
      <c r="G97" s="94"/>
      <c r="I97" s="94"/>
      <c r="J97" s="94"/>
      <c r="K97" s="94"/>
      <c r="L97" s="94"/>
      <c r="M97" s="94"/>
    </row>
    <row r="98" spans="2:13" ht="12.75">
      <c r="B98" s="87"/>
      <c r="C98" s="73" t="s">
        <v>286</v>
      </c>
      <c r="D98" s="94"/>
      <c r="E98" s="94"/>
      <c r="F98" s="94"/>
      <c r="G98" s="94"/>
      <c r="I98" s="94"/>
      <c r="J98" s="94"/>
      <c r="K98" s="94"/>
      <c r="L98" s="94"/>
      <c r="M98" s="94"/>
    </row>
    <row r="99" spans="2:13" ht="12.75">
      <c r="B99" s="87"/>
      <c r="C99" s="122" t="s">
        <v>287</v>
      </c>
      <c r="E99" s="94"/>
      <c r="F99" s="94"/>
      <c r="G99" s="94"/>
      <c r="I99" s="94"/>
      <c r="J99" s="94"/>
      <c r="K99" s="94"/>
      <c r="L99" s="94"/>
      <c r="M99" s="94"/>
    </row>
    <row r="100" spans="2:13" ht="12.75">
      <c r="B100" s="87"/>
      <c r="D100" s="94"/>
      <c r="E100" s="94"/>
      <c r="F100" s="94"/>
      <c r="G100" s="94"/>
      <c r="I100" s="94"/>
      <c r="J100" s="94"/>
      <c r="K100" s="94"/>
      <c r="L100" s="94"/>
      <c r="M100" s="94"/>
    </row>
    <row r="101" spans="2:13" ht="12.75">
      <c r="B101" s="87"/>
      <c r="D101" s="94"/>
      <c r="E101" s="94"/>
      <c r="F101" s="94"/>
      <c r="G101" s="94"/>
      <c r="I101" s="94"/>
      <c r="J101" s="94"/>
      <c r="K101" s="94"/>
      <c r="L101" s="94"/>
      <c r="M101" s="94"/>
    </row>
    <row r="102" spans="2:13" ht="12.75">
      <c r="B102" s="87" t="s">
        <v>152</v>
      </c>
      <c r="C102" s="76" t="s">
        <v>153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 ht="12.75">
      <c r="B103" s="75"/>
      <c r="C103" s="73" t="s">
        <v>234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 ht="12.75">
      <c r="B104" s="75"/>
      <c r="C104" s="73" t="s">
        <v>235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3:13" ht="12.75"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3:13" ht="53.25" customHeight="1">
      <c r="C106" s="88"/>
      <c r="D106" s="88"/>
      <c r="E106" s="88"/>
      <c r="F106" s="88"/>
      <c r="G106" s="88"/>
      <c r="H106" s="88"/>
      <c r="I106" s="140" t="s">
        <v>187</v>
      </c>
      <c r="J106" s="140"/>
      <c r="K106" s="88"/>
      <c r="L106" s="80" t="s">
        <v>154</v>
      </c>
      <c r="M106" s="88"/>
    </row>
    <row r="107" spans="3:13" ht="12.75">
      <c r="C107" s="88"/>
      <c r="D107" s="88"/>
      <c r="E107" s="88"/>
      <c r="F107" s="88"/>
      <c r="G107" s="88"/>
      <c r="H107" s="88"/>
      <c r="I107" s="88"/>
      <c r="J107" s="80" t="s">
        <v>6</v>
      </c>
      <c r="K107" s="88"/>
      <c r="L107" s="80" t="s">
        <v>6</v>
      </c>
      <c r="M107" s="88"/>
    </row>
    <row r="108" spans="3:13" ht="12.75"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 ht="12.75">
      <c r="B109" s="75"/>
      <c r="C109" s="73" t="s">
        <v>185</v>
      </c>
      <c r="E109" s="88"/>
      <c r="F109" s="88"/>
      <c r="G109" s="88"/>
      <c r="H109" s="88"/>
      <c r="I109" s="88"/>
      <c r="J109" s="95">
        <v>8000</v>
      </c>
      <c r="K109" s="88"/>
      <c r="L109" s="95">
        <v>3100</v>
      </c>
      <c r="M109" s="88"/>
    </row>
    <row r="110" spans="2:13" ht="12.75">
      <c r="B110" s="75"/>
      <c r="C110" s="73" t="s">
        <v>186</v>
      </c>
      <c r="E110" s="88"/>
      <c r="F110" s="88"/>
      <c r="G110" s="88"/>
      <c r="H110" s="88"/>
      <c r="I110" s="88"/>
      <c r="J110" s="95"/>
      <c r="K110" s="88"/>
      <c r="L110" s="95"/>
      <c r="M110" s="88"/>
    </row>
    <row r="111" spans="3:13" ht="12.75">
      <c r="C111" s="88"/>
      <c r="E111" s="88"/>
      <c r="F111" s="88"/>
      <c r="G111" s="88"/>
      <c r="H111" s="88"/>
      <c r="I111" s="88"/>
      <c r="J111" s="95"/>
      <c r="K111" s="88"/>
      <c r="L111" s="95"/>
      <c r="M111" s="88"/>
    </row>
    <row r="112" spans="2:13" ht="12.75">
      <c r="B112" s="75"/>
      <c r="C112" s="73" t="s">
        <v>155</v>
      </c>
      <c r="E112" s="88"/>
      <c r="F112" s="88"/>
      <c r="G112" s="88"/>
      <c r="H112" s="88"/>
      <c r="I112" s="88"/>
      <c r="J112" s="95">
        <v>3000</v>
      </c>
      <c r="K112" s="88"/>
      <c r="L112" s="95">
        <v>3576</v>
      </c>
      <c r="M112" s="88"/>
    </row>
    <row r="113" spans="3:13" ht="12.75">
      <c r="C113" s="88"/>
      <c r="E113" s="88"/>
      <c r="F113" s="88"/>
      <c r="G113" s="88"/>
      <c r="H113" s="88"/>
      <c r="I113" s="88"/>
      <c r="J113" s="95"/>
      <c r="K113" s="88"/>
      <c r="L113" s="95"/>
      <c r="M113" s="88"/>
    </row>
    <row r="114" spans="2:13" ht="12.75">
      <c r="B114" s="75"/>
      <c r="C114" s="73" t="s">
        <v>156</v>
      </c>
      <c r="E114" s="88"/>
      <c r="F114" s="88"/>
      <c r="G114" s="88"/>
      <c r="H114" s="88"/>
      <c r="I114" s="88"/>
      <c r="J114" s="95">
        <v>2000</v>
      </c>
      <c r="K114" s="88"/>
      <c r="L114" s="95">
        <v>295</v>
      </c>
      <c r="M114" s="88"/>
    </row>
    <row r="115" spans="3:13" ht="12.75">
      <c r="C115" s="88"/>
      <c r="E115" s="88"/>
      <c r="F115" s="88"/>
      <c r="G115" s="88"/>
      <c r="H115" s="88"/>
      <c r="I115" s="88"/>
      <c r="J115" s="95"/>
      <c r="K115" s="88"/>
      <c r="L115" s="117"/>
      <c r="M115" s="88"/>
    </row>
    <row r="116" spans="2:13" ht="12.75">
      <c r="B116" s="75"/>
      <c r="C116" s="73" t="s">
        <v>157</v>
      </c>
      <c r="E116" s="88"/>
      <c r="F116" s="88"/>
      <c r="G116" s="88"/>
      <c r="H116" s="88"/>
      <c r="I116" s="88"/>
      <c r="J116" s="95">
        <v>2000</v>
      </c>
      <c r="K116" s="88"/>
      <c r="L116" s="95">
        <v>1424</v>
      </c>
      <c r="M116" s="88" t="s">
        <v>222</v>
      </c>
    </row>
    <row r="117" spans="3:13" ht="15" customHeight="1" thickBot="1">
      <c r="C117" s="88"/>
      <c r="D117" s="88"/>
      <c r="E117" s="88"/>
      <c r="F117" s="88"/>
      <c r="G117" s="88"/>
      <c r="H117" s="88"/>
      <c r="I117" s="88"/>
      <c r="J117" s="96">
        <f>SUM(J109:J116)</f>
        <v>15000</v>
      </c>
      <c r="K117" s="88"/>
      <c r="L117" s="96">
        <f>SUM(L109:L116)</f>
        <v>8395</v>
      </c>
      <c r="M117" s="88"/>
    </row>
    <row r="118" spans="3:13" ht="13.5" thickTop="1">
      <c r="C118" s="88"/>
      <c r="D118" s="88"/>
      <c r="E118" s="88"/>
      <c r="F118" s="88"/>
      <c r="G118" s="88"/>
      <c r="H118" s="88"/>
      <c r="I118" s="88"/>
      <c r="J118" s="112"/>
      <c r="K118" s="88"/>
      <c r="L118" s="112"/>
      <c r="M118" s="88"/>
    </row>
    <row r="119" spans="2:13" ht="12.75">
      <c r="B119" s="75"/>
      <c r="C119" s="73" t="s">
        <v>285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 ht="12.75">
      <c r="B120" s="74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1:14" ht="12.75">
      <c r="A121" s="87" t="s">
        <v>158</v>
      </c>
      <c r="B121" s="75" t="s">
        <v>159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103"/>
    </row>
    <row r="122" spans="2:13" ht="12.75">
      <c r="B122" s="74" t="s">
        <v>160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 ht="12.75">
      <c r="B123" s="73" t="s">
        <v>188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 ht="12.75">
      <c r="B124" s="73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 ht="12.75">
      <c r="B125" s="73"/>
      <c r="C125" s="88"/>
      <c r="D125" s="88"/>
      <c r="E125" s="88"/>
      <c r="F125" s="88"/>
      <c r="G125" s="88"/>
      <c r="H125" s="88"/>
      <c r="I125" s="88"/>
      <c r="J125" s="104" t="s">
        <v>6</v>
      </c>
      <c r="K125" s="88"/>
      <c r="L125" s="88"/>
      <c r="M125" s="88"/>
    </row>
    <row r="126" spans="2:13" ht="12.75">
      <c r="B126" s="73" t="s">
        <v>180</v>
      </c>
      <c r="D126" s="88"/>
      <c r="E126" s="88"/>
      <c r="F126" s="88"/>
      <c r="G126" s="88"/>
      <c r="H126" s="88"/>
      <c r="I126" s="88"/>
      <c r="J126" s="95">
        <v>71</v>
      </c>
      <c r="K126" s="88"/>
      <c r="L126" s="88"/>
      <c r="M126" s="88"/>
    </row>
    <row r="127" spans="2:13" ht="12.75">
      <c r="B127" s="73"/>
      <c r="D127" s="88"/>
      <c r="E127" s="88"/>
      <c r="F127" s="88"/>
      <c r="G127" s="88"/>
      <c r="H127" s="88"/>
      <c r="I127" s="88"/>
      <c r="J127" s="95"/>
      <c r="K127" s="88"/>
      <c r="L127" s="88"/>
      <c r="M127" s="88"/>
    </row>
    <row r="128" spans="2:13" ht="12.75">
      <c r="B128" s="73" t="s">
        <v>181</v>
      </c>
      <c r="D128" s="88"/>
      <c r="E128" s="88"/>
      <c r="F128" s="88"/>
      <c r="G128" s="88"/>
      <c r="H128" s="88"/>
      <c r="I128" s="88"/>
      <c r="J128" s="95">
        <v>68</v>
      </c>
      <c r="K128" s="88"/>
      <c r="L128" s="88"/>
      <c r="M128" s="88"/>
    </row>
    <row r="129" spans="2:13" ht="15" customHeight="1" thickBot="1">
      <c r="B129" s="74"/>
      <c r="C129" s="88"/>
      <c r="D129" s="88"/>
      <c r="E129" s="88"/>
      <c r="F129" s="88"/>
      <c r="G129" s="88"/>
      <c r="H129" s="88"/>
      <c r="I129" s="88"/>
      <c r="J129" s="96">
        <f>SUM(J126:J128)</f>
        <v>139</v>
      </c>
      <c r="K129" s="88"/>
      <c r="L129" s="88"/>
      <c r="M129" s="88"/>
    </row>
    <row r="130" spans="2:13" ht="13.5" thickTop="1">
      <c r="B130" s="74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1:13" ht="12.75">
      <c r="A131" s="87" t="s">
        <v>161</v>
      </c>
      <c r="B131" s="75" t="s">
        <v>162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</row>
    <row r="132" spans="2:13" ht="12.75">
      <c r="B132" s="74" t="s">
        <v>163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</row>
    <row r="133" spans="2:13" ht="12.75">
      <c r="B133" s="74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</row>
    <row r="134" spans="3:13" ht="12.75"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</row>
    <row r="135" spans="1:13" ht="12.75">
      <c r="A135" s="87" t="s">
        <v>164</v>
      </c>
      <c r="B135" s="75" t="s">
        <v>165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</row>
    <row r="136" spans="2:13" ht="12.75">
      <c r="B136" s="74" t="s">
        <v>307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</row>
    <row r="137" spans="2:13" ht="12.75">
      <c r="B137" s="97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</row>
    <row r="138" spans="1:13" ht="13.5" customHeight="1">
      <c r="A138" s="86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</row>
    <row r="139" spans="1:13" ht="13.5" customHeight="1">
      <c r="A139" s="87" t="s">
        <v>166</v>
      </c>
      <c r="B139" s="75" t="s">
        <v>167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</row>
    <row r="140" spans="2:13" ht="13.5" customHeight="1">
      <c r="B140" s="74" t="s">
        <v>168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</row>
    <row r="141" spans="2:13" ht="13.5" customHeight="1"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</row>
    <row r="142" spans="3:13" ht="13.5" customHeight="1"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</row>
    <row r="143" spans="1:13" ht="13.5" customHeight="1">
      <c r="A143" s="87" t="s">
        <v>169</v>
      </c>
      <c r="B143" s="75" t="s">
        <v>302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</row>
    <row r="144" spans="3:13" ht="14.25" customHeight="1">
      <c r="C144" s="88"/>
      <c r="D144" s="88"/>
      <c r="E144" s="88"/>
      <c r="F144" s="139" t="s">
        <v>139</v>
      </c>
      <c r="G144" s="139"/>
      <c r="H144" s="139"/>
      <c r="J144" s="139" t="s">
        <v>140</v>
      </c>
      <c r="K144" s="139"/>
      <c r="L144" s="139"/>
      <c r="M144" s="98"/>
    </row>
    <row r="145" spans="3:13" ht="14.25" customHeight="1">
      <c r="C145" s="88"/>
      <c r="D145" s="88"/>
      <c r="E145" s="88"/>
      <c r="F145" s="90" t="s">
        <v>200</v>
      </c>
      <c r="G145" s="90"/>
      <c r="H145" s="90" t="s">
        <v>201</v>
      </c>
      <c r="I145" s="90"/>
      <c r="J145" s="90" t="s">
        <v>200</v>
      </c>
      <c r="K145" s="90"/>
      <c r="L145" s="90" t="s">
        <v>201</v>
      </c>
      <c r="M145" s="88"/>
    </row>
    <row r="146" spans="3:13" ht="13.5" customHeight="1">
      <c r="C146" s="88"/>
      <c r="D146" s="88"/>
      <c r="E146" s="88"/>
      <c r="F146" s="91"/>
      <c r="H146" s="91"/>
      <c r="J146" s="91"/>
      <c r="L146" s="91"/>
      <c r="M146" s="88"/>
    </row>
    <row r="147" spans="2:13" ht="13.5" customHeight="1">
      <c r="B147" s="75" t="s">
        <v>303</v>
      </c>
      <c r="C147" s="88"/>
      <c r="D147" s="88"/>
      <c r="E147" s="88"/>
      <c r="H147" s="91"/>
      <c r="J147" s="91"/>
      <c r="L147" s="91"/>
      <c r="M147" s="88"/>
    </row>
    <row r="148" spans="2:13" ht="12.75">
      <c r="B148" s="74" t="s">
        <v>170</v>
      </c>
      <c r="C148" s="88"/>
      <c r="D148" s="88"/>
      <c r="E148" s="88"/>
      <c r="F148" s="99">
        <v>3160</v>
      </c>
      <c r="G148" s="88"/>
      <c r="H148" s="105">
        <v>0</v>
      </c>
      <c r="I148" s="88"/>
      <c r="J148" s="99">
        <v>8287</v>
      </c>
      <c r="K148" s="88"/>
      <c r="L148" s="105">
        <v>0</v>
      </c>
      <c r="M148" s="88"/>
    </row>
    <row r="149" spans="2:12" ht="12.75">
      <c r="B149" s="74" t="s">
        <v>171</v>
      </c>
      <c r="F149" s="99"/>
      <c r="H149" s="100"/>
      <c r="L149" s="100"/>
    </row>
    <row r="150" spans="2:12" ht="12.75">
      <c r="B150" s="74" t="s">
        <v>172</v>
      </c>
      <c r="F150" s="99">
        <v>280000</v>
      </c>
      <c r="H150" s="105">
        <v>0</v>
      </c>
      <c r="J150" s="99">
        <v>275934</v>
      </c>
      <c r="L150" s="105">
        <v>0</v>
      </c>
    </row>
    <row r="151" spans="2:12" ht="15" customHeight="1" thickBot="1">
      <c r="B151" s="74" t="s">
        <v>20</v>
      </c>
      <c r="F151" s="136">
        <v>1.13</v>
      </c>
      <c r="H151" s="134">
        <v>0</v>
      </c>
      <c r="J151" s="136">
        <v>3</v>
      </c>
      <c r="L151" s="134">
        <v>0</v>
      </c>
    </row>
    <row r="152" spans="2:6" ht="13.5" thickTop="1">
      <c r="B152" s="74"/>
      <c r="F152" s="88"/>
    </row>
    <row r="153" spans="2:12" ht="15.75" customHeight="1" thickBot="1">
      <c r="B153" s="75" t="s">
        <v>305</v>
      </c>
      <c r="F153" s="135" t="s">
        <v>304</v>
      </c>
      <c r="H153" s="134">
        <v>0</v>
      </c>
      <c r="J153" s="135" t="s">
        <v>304</v>
      </c>
      <c r="L153" s="134">
        <v>0</v>
      </c>
    </row>
    <row r="154" ht="13.5" thickTop="1"/>
    <row r="158" spans="1:13" ht="12.75">
      <c r="A158" s="101" t="s">
        <v>173</v>
      </c>
      <c r="J158" s="73"/>
      <c r="K158" s="73"/>
      <c r="L158" s="73"/>
      <c r="M158" s="73"/>
    </row>
    <row r="159" spans="10:13" ht="12.75">
      <c r="J159" s="73"/>
      <c r="K159" s="73"/>
      <c r="L159" s="73"/>
      <c r="M159" s="73"/>
    </row>
    <row r="160" spans="1:13" ht="12.75">
      <c r="A160" s="101" t="s">
        <v>174</v>
      </c>
      <c r="B160" s="101"/>
      <c r="J160" s="73"/>
      <c r="K160" s="73"/>
      <c r="L160" s="73"/>
      <c r="M160" s="73"/>
    </row>
    <row r="161" spans="1:13" ht="12.75">
      <c r="A161" s="101" t="s">
        <v>175</v>
      </c>
      <c r="B161" s="101"/>
      <c r="J161" s="73"/>
      <c r="K161" s="73"/>
      <c r="L161" s="73"/>
      <c r="M161" s="73"/>
    </row>
    <row r="162" spans="1:13" ht="12.75">
      <c r="A162" s="102" t="s">
        <v>308</v>
      </c>
      <c r="B162" s="101"/>
      <c r="J162" s="73"/>
      <c r="K162" s="73"/>
      <c r="L162" s="73"/>
      <c r="M162" s="73"/>
    </row>
    <row r="163" spans="1:13" ht="12.75">
      <c r="A163" s="102"/>
      <c r="B163" s="101"/>
      <c r="J163" s="73"/>
      <c r="K163" s="73"/>
      <c r="L163" s="73"/>
      <c r="M163" s="73"/>
    </row>
    <row r="164" spans="1:13" ht="12.75">
      <c r="A164" s="102"/>
      <c r="B164" s="101"/>
      <c r="J164" s="73"/>
      <c r="K164" s="73"/>
      <c r="L164" s="73"/>
      <c r="M164" s="73"/>
    </row>
    <row r="165" spans="1:13" ht="12.75">
      <c r="A165" s="102"/>
      <c r="B165" s="101"/>
      <c r="J165" s="73"/>
      <c r="K165" s="73"/>
      <c r="L165" s="73"/>
      <c r="M165" s="73"/>
    </row>
    <row r="166" spans="1:13" ht="12.75">
      <c r="A166" s="102"/>
      <c r="B166" s="101"/>
      <c r="J166" s="73"/>
      <c r="K166" s="73"/>
      <c r="L166" s="73"/>
      <c r="M166" s="73"/>
    </row>
    <row r="167" spans="1:13" ht="12.75">
      <c r="A167" s="102"/>
      <c r="B167" s="101"/>
      <c r="J167" s="73"/>
      <c r="K167" s="73"/>
      <c r="L167" s="73"/>
      <c r="M167" s="73"/>
    </row>
    <row r="168" spans="1:13" ht="12.75">
      <c r="A168" s="102"/>
      <c r="B168" s="101"/>
      <c r="J168" s="73"/>
      <c r="K168" s="73"/>
      <c r="L168" s="73"/>
      <c r="M168" s="73"/>
    </row>
    <row r="169" spans="10:12" ht="12.75">
      <c r="J169" s="73"/>
      <c r="K169" s="73"/>
      <c r="L169" s="73"/>
    </row>
  </sheetData>
  <mergeCells count="5">
    <mergeCell ref="F144:H144"/>
    <mergeCell ref="J144:L144"/>
    <mergeCell ref="F32:H32"/>
    <mergeCell ref="J32:L32"/>
    <mergeCell ref="I106:J106"/>
  </mergeCells>
  <printOptions/>
  <pageMargins left="0.75" right="0.5" top="1" bottom="1" header="0.5" footer="0.5"/>
  <pageSetup firstPageNumber="7" useFirstPageNumber="1" horizontalDpi="600" verticalDpi="600" orientation="portrait" scale="75" r:id="rId1"/>
  <headerFooter alignWithMargins="0">
    <oddFooter>&amp;C&amp;"Microsoft Sans Serif,Regular"&amp;P</oddFooter>
  </headerFooter>
  <rowBreaks count="3" manualBreakCount="3">
    <brk id="66" max="14" man="1"/>
    <brk id="119" max="14" man="1"/>
    <brk id="1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House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shirley.fong</dc:creator>
  <cp:keywords/>
  <dc:description/>
  <cp:lastModifiedBy>Ernst &amp; Young</cp:lastModifiedBy>
  <cp:lastPrinted>2003-11-19T07:26:39Z</cp:lastPrinted>
  <dcterms:created xsi:type="dcterms:W3CDTF">2003-05-12T06:42:48Z</dcterms:created>
  <dcterms:modified xsi:type="dcterms:W3CDTF">2003-11-19T08:18:58Z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