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92" yWindow="65356" windowWidth="8652" windowHeight="8820" activeTab="0"/>
  </bookViews>
  <sheets>
    <sheet name="CIS" sheetId="1" r:id="rId1"/>
    <sheet name="CBS" sheetId="2" r:id="rId2"/>
    <sheet name="CCF" sheetId="3" r:id="rId3"/>
    <sheet name="CSCE" sheetId="4" r:id="rId4"/>
    <sheet name="Part A" sheetId="5" r:id="rId5"/>
    <sheet name="Part B" sheetId="6" r:id="rId6"/>
  </sheets>
  <definedNames>
    <definedName name="_xlnm.Print_Area" localSheetId="1">'CBS'!$A$1:$K$74</definedName>
    <definedName name="_xlnm.Print_Area" localSheetId="2">'CCF'!$A$1:$J$70</definedName>
    <definedName name="_xlnm.Print_Area" localSheetId="0">'CIS'!$A$1:$J$56</definedName>
    <definedName name="_xlnm.Print_Area" localSheetId="3">'CSCE'!$A$1:$P$47</definedName>
    <definedName name="_xlnm.Print_Area" localSheetId="4">'Part A'!$A$1:$M$140</definedName>
    <definedName name="_xlnm.Print_Area" localSheetId="5">'Part B'!$A$1:$L$148</definedName>
    <definedName name="_xlnm.Print_Titles" localSheetId="4">'Part A'!$1:$5</definedName>
    <definedName name="_xlnm.Print_Titles" localSheetId="5">'Part B'!$1:$5</definedName>
    <definedName name="Z_1ACE7AA8_0ED3_11DC_8558_00138FE3656C_.wvu.PrintArea" localSheetId="1" hidden="1">'CBS'!$A$1:$K$74</definedName>
    <definedName name="Z_1ACE7AA8_0ED3_11DC_8558_00138FE3656C_.wvu.PrintArea" localSheetId="2" hidden="1">'CCF'!$A$1:$J$70</definedName>
    <definedName name="Z_1ACE7AA8_0ED3_11DC_8558_00138FE3656C_.wvu.PrintArea" localSheetId="0" hidden="1">'CIS'!$A$1:$J$56</definedName>
    <definedName name="Z_1ACE7AA8_0ED3_11DC_8558_00138FE3656C_.wvu.PrintArea" localSheetId="3" hidden="1">'CSCE'!$A$1:$P$47</definedName>
    <definedName name="Z_1ACE7AA8_0ED3_11DC_8558_00138FE3656C_.wvu.PrintArea" localSheetId="4" hidden="1">'Part A'!$A$1:$M$140</definedName>
    <definedName name="Z_1ACE7AA8_0ED3_11DC_8558_00138FE3656C_.wvu.PrintArea" localSheetId="5" hidden="1">'Part B'!$A$1:$L$148</definedName>
    <definedName name="Z_1ACE7AA8_0ED3_11DC_8558_00138FE3656C_.wvu.PrintTitles" localSheetId="4" hidden="1">'Part A'!$1:$5</definedName>
    <definedName name="Z_1ACE7AA8_0ED3_11DC_8558_00138FE3656C_.wvu.PrintTitles" localSheetId="5" hidden="1">'Part B'!$1:$5</definedName>
    <definedName name="Z_1ACE7AA8_0ED3_11DC_8558_00138FE3656C_.wvu.Rows" localSheetId="2" hidden="1">'CCF'!$18:$20,'CCF'!$25:$26,'CCF'!$28:$28,'CCF'!$46:$46,'CCF'!$52:$53</definedName>
    <definedName name="Z_1ACE7AA8_0ED3_11DC_8558_00138FE3656C_.wvu.Rows" localSheetId="0" hidden="1">'CIS'!$43:$44</definedName>
    <definedName name="Z_359C8917_EBE8_401C_9F1D_00493B3FA519_.wvu.Cols" localSheetId="1" hidden="1">'CBS'!#REF!</definedName>
    <definedName name="Z_359C8917_EBE8_401C_9F1D_00493B3FA519_.wvu.Cols" localSheetId="2" hidden="1">'CCF'!#REF!</definedName>
    <definedName name="Z_359C8917_EBE8_401C_9F1D_00493B3FA519_.wvu.PrintArea" localSheetId="1" hidden="1">'CBS'!$A$1:$K$65</definedName>
    <definedName name="Z_359C8917_EBE8_401C_9F1D_00493B3FA519_.wvu.PrintArea" localSheetId="2" hidden="1">'CCF'!$A$1:$J$68</definedName>
    <definedName name="Z_359C8917_EBE8_401C_9F1D_00493B3FA519_.wvu.PrintArea" localSheetId="0" hidden="1">'CIS'!$A$1:$J$57</definedName>
    <definedName name="Z_359C8917_EBE8_401C_9F1D_00493B3FA519_.wvu.PrintArea" localSheetId="3" hidden="1">'CSCE'!$A$1:$P$45</definedName>
    <definedName name="Z_359C8917_EBE8_401C_9F1D_00493B3FA519_.wvu.PrintArea" localSheetId="4" hidden="1">'Part A'!$A$1:$M$138</definedName>
    <definedName name="Z_359C8917_EBE8_401C_9F1D_00493B3FA519_.wvu.PrintArea" localSheetId="5" hidden="1">'Part B'!$A$1:$L$146</definedName>
    <definedName name="Z_359C8917_EBE8_401C_9F1D_00493B3FA519_.wvu.Rows" localSheetId="5" hidden="1">'Part B'!#REF!</definedName>
    <definedName name="Z_47043445_3074_4FBE_B41D_4821CF62528B_.wvu.PrintArea" localSheetId="1" hidden="1">'CBS'!$A$1:$K$74</definedName>
    <definedName name="Z_47043445_3074_4FBE_B41D_4821CF62528B_.wvu.PrintArea" localSheetId="2" hidden="1">'CCF'!$A$1:$J$70</definedName>
    <definedName name="Z_47043445_3074_4FBE_B41D_4821CF62528B_.wvu.PrintArea" localSheetId="0" hidden="1">'CIS'!$A$1:$J$56</definedName>
    <definedName name="Z_47043445_3074_4FBE_B41D_4821CF62528B_.wvu.PrintArea" localSheetId="3" hidden="1">'CSCE'!$A$1:$P$47</definedName>
    <definedName name="Z_47043445_3074_4FBE_B41D_4821CF62528B_.wvu.PrintArea" localSheetId="4" hidden="1">'Part A'!$A$1:$M$140</definedName>
    <definedName name="Z_47043445_3074_4FBE_B41D_4821CF62528B_.wvu.PrintArea" localSheetId="5" hidden="1">'Part B'!$A$1:$L$148</definedName>
    <definedName name="Z_47043445_3074_4FBE_B41D_4821CF62528B_.wvu.PrintTitles" localSheetId="4" hidden="1">'Part A'!$1:$5</definedName>
    <definedName name="Z_47043445_3074_4FBE_B41D_4821CF62528B_.wvu.PrintTitles" localSheetId="5" hidden="1">'Part B'!$1:$5</definedName>
    <definedName name="Z_47043445_3074_4FBE_B41D_4821CF62528B_.wvu.Rows" localSheetId="2" hidden="1">'CCF'!$18:$20,'CCF'!$25:$26,'CCF'!$28:$28,'CCF'!$46:$46,'CCF'!$52:$53</definedName>
    <definedName name="Z_47043445_3074_4FBE_B41D_4821CF62528B_.wvu.Rows" localSheetId="0" hidden="1">'CIS'!$43:$44</definedName>
    <definedName name="Z_CBAEDC7E_2A88_4789_9C1B_19340C564640_.wvu.PrintArea" localSheetId="1" hidden="1">'CBS'!$A$1:$K$74</definedName>
    <definedName name="Z_CBAEDC7E_2A88_4789_9C1B_19340C564640_.wvu.PrintArea" localSheetId="2" hidden="1">'CCF'!$A$1:$J$70</definedName>
    <definedName name="Z_CBAEDC7E_2A88_4789_9C1B_19340C564640_.wvu.PrintArea" localSheetId="0" hidden="1">'CIS'!$A$1:$J$56</definedName>
    <definedName name="Z_CBAEDC7E_2A88_4789_9C1B_19340C564640_.wvu.PrintArea" localSheetId="3" hidden="1">'CSCE'!$A$1:$P$47</definedName>
    <definedName name="Z_CBAEDC7E_2A88_4789_9C1B_19340C564640_.wvu.PrintArea" localSheetId="4" hidden="1">'Part A'!$A$1:$M$140</definedName>
    <definedName name="Z_CBAEDC7E_2A88_4789_9C1B_19340C564640_.wvu.PrintArea" localSheetId="5" hidden="1">'Part B'!$A$1:$L$148</definedName>
    <definedName name="Z_CBAEDC7E_2A88_4789_9C1B_19340C564640_.wvu.PrintTitles" localSheetId="4" hidden="1">'Part A'!$1:$5</definedName>
    <definedName name="Z_CBAEDC7E_2A88_4789_9C1B_19340C564640_.wvu.PrintTitles" localSheetId="5" hidden="1">'Part B'!$1:$5</definedName>
    <definedName name="Z_CBAEDC7E_2A88_4789_9C1B_19340C564640_.wvu.Rows" localSheetId="2" hidden="1">'CCF'!$18:$20,'CCF'!$25:$26,'CCF'!$28:$28,'CCF'!$46:$46,'CCF'!$52:$53</definedName>
    <definedName name="Z_CBAEDC7E_2A88_4789_9C1B_19340C564640_.wvu.Rows" localSheetId="0" hidden="1">'CIS'!$43:$44</definedName>
  </definedNames>
  <calcPr fullCalcOnLoad="1"/>
</workbook>
</file>

<file path=xl/sharedStrings.xml><?xml version="1.0" encoding="utf-8"?>
<sst xmlns="http://schemas.openxmlformats.org/spreadsheetml/2006/main" count="426" uniqueCount="310">
  <si>
    <t>CONDENSED CONSOLIDATED INCOME STATEMENT</t>
  </si>
  <si>
    <t xml:space="preserve">CURRENT </t>
  </si>
  <si>
    <t xml:space="preserve">YEAR </t>
  </si>
  <si>
    <t>30.09.2005</t>
  </si>
  <si>
    <t>RM'000</t>
  </si>
  <si>
    <t>Revenue</t>
  </si>
  <si>
    <t>Operating expenses</t>
  </si>
  <si>
    <t>Profit from operations</t>
  </si>
  <si>
    <t>Interest income</t>
  </si>
  <si>
    <t>Finance cost</t>
  </si>
  <si>
    <t>Profit before tax</t>
  </si>
  <si>
    <t>Taxation</t>
  </si>
  <si>
    <t>Profit after tax</t>
  </si>
  <si>
    <t>Net profit for the period</t>
  </si>
  <si>
    <t>Number of shares in issue('000)</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</si>
  <si>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</si>
  <si>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</si>
  <si>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</si>
  <si>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</si>
  <si>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</si>
  <si>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</si>
  <si>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</si>
  <si>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</si>
  <si>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</si>
  <si>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</si>
  <si>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</si>
  <si>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</si>
  <si>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</si>
  <si>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</si>
  <si>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</si>
  <si>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</si>
  <si>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</si>
  <si>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</si>
  <si>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</si>
  <si>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</si>
  <si>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</si>
  <si>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Long term creditor</t>
  </si>
  <si>
    <t>Deferred taxation</t>
  </si>
  <si>
    <t>CONDENSED CONSOLIDATED CASH FLOW STATEMENT</t>
  </si>
  <si>
    <t>Profit before taxation</t>
  </si>
  <si>
    <t>Adjustments for:</t>
  </si>
  <si>
    <t>Interest expenses</t>
  </si>
  <si>
    <t>Gain on disposal of property, plant and equipment</t>
  </si>
  <si>
    <t>Amortisation of goodwill</t>
  </si>
  <si>
    <t>Operating profit before changes in working capital</t>
  </si>
  <si>
    <t>Changes in assets</t>
  </si>
  <si>
    <t>Changes in liabilities</t>
  </si>
  <si>
    <t>Interest paid</t>
  </si>
  <si>
    <t>Purchase of property, plant &amp; equipment</t>
  </si>
  <si>
    <t>Interest received</t>
  </si>
  <si>
    <t>Proceeds from disposal of property, plant and equipment</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</si>
  <si>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</si>
  <si>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</si>
  <si>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</si>
  <si>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</si>
  <si>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</si>
  <si>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</si>
  <si>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</si>
  <si>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</si>
  <si>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</si>
  <si>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</si>
  <si>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</si>
  <si>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</si>
  <si>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</si>
  <si>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</si>
  <si>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</si>
  <si>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</si>
  <si>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Review of Performance for the Current Quarter and Financial Year-To-Date</t>
  </si>
  <si>
    <t>Current</t>
  </si>
  <si>
    <t>Preceding</t>
  </si>
  <si>
    <t>Prospects</t>
  </si>
  <si>
    <t xml:space="preserve">Variance of Actual from Forecast Profit After Tax </t>
  </si>
  <si>
    <t>Tax Expense</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</si>
  <si>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</si>
  <si>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</si>
  <si>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</si>
  <si>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</si>
  <si>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</si>
  <si>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</si>
  <si>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</si>
  <si>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</si>
  <si>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</si>
  <si>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</si>
  <si>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</si>
  <si>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</si>
  <si>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</si>
  <si>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There were no off balance sheet financial instruments at the latest practicable date which shall be not earlier than seven (7) days from the date of this quarterly report.</t>
  </si>
  <si>
    <t>Changes in Material Litigation</t>
  </si>
  <si>
    <t>There were no changes in material litigation since the last annual balance sheet date which shall be not earlier than seven (7) days from the date of this quarterly report.</t>
  </si>
  <si>
    <t>Earnings Per Share</t>
  </si>
  <si>
    <t>(a)</t>
  </si>
  <si>
    <t>Weighted average number of shares ('000)</t>
  </si>
  <si>
    <t>(b)</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</si>
  <si>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</si>
  <si>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</si>
  <si>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</si>
  <si>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</si>
  <si>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</si>
  <si>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</si>
  <si>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</si>
  <si>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</si>
  <si>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</si>
  <si>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</si>
  <si>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</si>
  <si>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</si>
  <si>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Assets</t>
  </si>
  <si>
    <t>Turnover</t>
  </si>
  <si>
    <t>employed</t>
  </si>
  <si>
    <t>Environmental products and services</t>
  </si>
  <si>
    <t>System equipment and ancillary products</t>
  </si>
  <si>
    <t>Investments</t>
  </si>
  <si>
    <t>Valuations of Property, Plant and Equipment</t>
  </si>
  <si>
    <t>Material Subsequent Event</t>
  </si>
  <si>
    <t xml:space="preserve">Changes in the Composition of the Group </t>
  </si>
  <si>
    <t>There were no changes in the composition of the Group for the current financial period under review.</t>
  </si>
  <si>
    <t>Changes in Contingent Liabilities or Contingent Assets</t>
  </si>
  <si>
    <t>Changes</t>
  </si>
  <si>
    <t>RM '000</t>
  </si>
  <si>
    <t>31.12.2005</t>
  </si>
  <si>
    <t>Other operating income / (expenses)</t>
  </si>
  <si>
    <t>Depreciation on property, plant and equipment</t>
  </si>
  <si>
    <t>Loss on disposal of property, plant and equipment</t>
  </si>
  <si>
    <t>Property, plant and equipment written off</t>
  </si>
  <si>
    <t>Bad debts written off</t>
  </si>
  <si>
    <t>Bad debts recovered</t>
  </si>
  <si>
    <t>Alowance for doubtful debt</t>
  </si>
  <si>
    <t>Income tax paid</t>
  </si>
  <si>
    <t>Proceeds from issue of shares to minority interest</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</si>
  <si>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</si>
  <si>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</si>
  <si>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</si>
  <si>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</si>
  <si>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</si>
  <si>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</si>
  <si>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&lt;----- distributable -----&gt;</t>
  </si>
  <si>
    <t>30.6.2005</t>
  </si>
  <si>
    <t>There were no revaluations of property, plant and equipment for the current quarter.</t>
  </si>
  <si>
    <t>Drawdown bank borrowings</t>
  </si>
  <si>
    <t>Number of shares in issue ('000)</t>
  </si>
  <si>
    <t>to date</t>
  </si>
  <si>
    <t>Basic earnings per share (sen)</t>
  </si>
  <si>
    <t>Not applicable as there were no potential dilutive factors affecting the share capital structure of the Company.</t>
  </si>
  <si>
    <t>Current period / year provision</t>
  </si>
  <si>
    <t>There were no issuances and repayment of debt and equity securities, share buy-backs, share cancellations, shares held as treasury shares and resale of treasury shares for the current quarter.</t>
  </si>
  <si>
    <t>The Group's business operation is principally in Malaysia.</t>
  </si>
  <si>
    <t>There were no material events subsequent to the end of the current financial period under review.</t>
  </si>
  <si>
    <t>The changes in contingent liability since the last annual balance sheet date are as follow:</t>
  </si>
  <si>
    <t>Number of ordinary shares in issue ('000)</t>
  </si>
  <si>
    <t>31.3.2006</t>
  </si>
  <si>
    <t>1st Quarter</t>
  </si>
  <si>
    <t>Other operating income</t>
  </si>
  <si>
    <t>Total Equity</t>
  </si>
  <si>
    <t>Minority</t>
  </si>
  <si>
    <t>Interest</t>
  </si>
  <si>
    <t>Attributable to:</t>
  </si>
  <si>
    <t>Equity holders of the parent</t>
  </si>
  <si>
    <t>Minority interests</t>
  </si>
  <si>
    <t>Financed by:</t>
  </si>
  <si>
    <t>CHANGES IN ACCOUNTING POLICIES</t>
  </si>
  <si>
    <t>Effect of adopting FRS 3</t>
  </si>
  <si>
    <t>Cash and bank balances</t>
  </si>
  <si>
    <t>Issued and</t>
  </si>
  <si>
    <t xml:space="preserve"> fully paid</t>
  </si>
  <si>
    <t>ordinary</t>
  </si>
  <si>
    <t>before tax</t>
  </si>
  <si>
    <t>Less: Inter-company consolidation adjustments</t>
  </si>
  <si>
    <t>Property, plant and equipment</t>
  </si>
  <si>
    <t>Share Capital</t>
  </si>
  <si>
    <t>Share premium</t>
  </si>
  <si>
    <t>Reserve on consolidation</t>
  </si>
  <si>
    <t>Retained profits</t>
  </si>
  <si>
    <t>Equity attributable to shareholders of the Company</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</si>
  <si>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</si>
  <si>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</si>
  <si>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</si>
  <si>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</si>
  <si>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</si>
  <si>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</si>
  <si>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</si>
  <si>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</si>
  <si>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</si>
  <si>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</si>
  <si>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</si>
  <si>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</si>
  <si>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</si>
  <si>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</si>
  <si>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&lt;----- Cumulative Quarters -----&gt;</t>
  </si>
  <si>
    <t>(Incorporated in Malaysia)</t>
  </si>
  <si>
    <t>Net profit / (loss) for the year</t>
  </si>
  <si>
    <t>Dividends paid in respect of financial</t>
  </si>
  <si>
    <t xml:space="preserve">   year ended 31 December 2004</t>
  </si>
  <si>
    <t>Long term and deferred liabilities</t>
  </si>
  <si>
    <t>FOR THE FINANCIAL PERIOD ENDED 31 MARCH 2007</t>
  </si>
  <si>
    <t>31.3.2007</t>
  </si>
  <si>
    <t>AS AT 31 MARCH 2007</t>
  </si>
  <si>
    <t>12 months ended 31 December 2006</t>
  </si>
  <si>
    <t>At 31 December 2006</t>
  </si>
  <si>
    <t>As previously stated</t>
  </si>
  <si>
    <t>At 31st December 2005</t>
  </si>
  <si>
    <t>At 31st December 2005 as restated</t>
  </si>
  <si>
    <t>(The Condensed Consolidated Statement of Changes in Equity should be read in conjunction with the audited Annual Financial Report for the year ended 31 December 2006.)</t>
  </si>
  <si>
    <t>Income tax refund</t>
  </si>
  <si>
    <t>Proceed from disposal of property, plant and equipment</t>
  </si>
  <si>
    <t>Net cash outflow of dilution of subsidiary</t>
  </si>
  <si>
    <t>(The Condensed Cash Flow Statement should be read in conjunction with the audited Annual Financial Report for the year ended 31 December 2006.)</t>
  </si>
  <si>
    <t>Current Year</t>
  </si>
  <si>
    <t>Quarter</t>
  </si>
  <si>
    <t>31.12.2006</t>
  </si>
  <si>
    <t>There were no profit forecasts and no profit guarantee given for the current quarter ended 31 March 2007.</t>
  </si>
  <si>
    <t xml:space="preserve">The BTB Group do not have any contingent assets since the last annual balance sheet date as at 31 December 2006. </t>
  </si>
  <si>
    <t>(The Condensed Consolidated Income Statements should be read in conjunction with the audited Annual Financial Report for the year ended 31 December 2006.)</t>
  </si>
  <si>
    <t>(Restated)</t>
  </si>
  <si>
    <t>(The Condensed Consolidated Balance Sheet should be read in conjunction with the audited Annual Financial Report for the year ended 31 December 2006.)</t>
  </si>
  <si>
    <t>Dilution of subsidiary company</t>
  </si>
  <si>
    <t>Cash generated from operations</t>
  </si>
  <si>
    <t>Net cash from operating activities</t>
  </si>
  <si>
    <t>Purchase of investment</t>
  </si>
  <si>
    <t>Net cash used in financing activities</t>
  </si>
  <si>
    <t>Net increase/(decrease) in cash and cash equivalents</t>
  </si>
  <si>
    <t>3 months ended 31 March 2007</t>
  </si>
  <si>
    <t>At 1 January 2007</t>
  </si>
  <si>
    <t>At 31 March 2007</t>
  </si>
  <si>
    <t>Investment in associated company</t>
  </si>
  <si>
    <t>The following notes explain the events and transactions that are significant to the understanding of the changes in the financial position and performance of the Group since the financial year ended 31 December 2006.</t>
  </si>
  <si>
    <t>The significant accounting policies adopted are consistent with those of the audited financial statements for the year ended 31 December 2006 except for the adoption of the following new/revised FRSs effective for the financial period beginning 1 January 2007:</t>
  </si>
  <si>
    <t>FRS 117</t>
  </si>
  <si>
    <t>FRS 124</t>
  </si>
  <si>
    <t>Leases</t>
  </si>
  <si>
    <t>Related Party Disclosures</t>
  </si>
  <si>
    <t>FRS 117: Leases</t>
  </si>
  <si>
    <t>Upon the adoption of FRS 117, the amortised carrying amount of leasehold land is classified as prepaid land lease in accordance with the transitional provisions of FRS 117. The reclassification of leasehold land as prepaid land lease has been accounted for retrospectively and the following comparative figures as at 31 December 2006 has been restated:</t>
  </si>
  <si>
    <t>The Group</t>
  </si>
  <si>
    <t>RM</t>
  </si>
  <si>
    <t>Property, plant &amp; equipment</t>
  </si>
  <si>
    <t>Prepaid lease payments</t>
  </si>
  <si>
    <t>As restated</t>
  </si>
  <si>
    <t>There were no unusual items affecting the interim financial report of the Group for the current financial period ended 31 March 2007.</t>
  </si>
  <si>
    <t>Segmental turnover, profit before taxation and the assets employed for the period ended 31 March 2007 are as follows:</t>
  </si>
  <si>
    <t>The Brite-Tech Berhad group's ("BTB Group" or "Group") revenue for the current quarter ended 31 March 2007 has decreased by 12.27% to RM5.076 million from RM5.786 million in the corresponding quarter last year. However, profit before tax has increased from RM0.358 million in the corresponding quarter last year to RM0.790 million in the current quarter.</t>
  </si>
  <si>
    <t>For the current quarter and financial year-to-date, the BTB Group's effective tax rate was lower than the statutory tax rate prevailing in Malaysia mainly due to the subsidiary companies which are subject to a lower rate.</t>
  </si>
  <si>
    <t>Net profit attributable to ordinary equity holders of the parent (RM'000)</t>
  </si>
  <si>
    <t>The adoption of the revised FRS 117 has resulted in a change in accounting policy relating to classification of leasehold land. The upfront payment made for leasehold land represents prepaid land lease and is amortised on a straight-line basis over the remaining lease period. Prior to 1 January 2007, leasehold land was classified as property, plant and equipment and is stated at cost less accumulated depreciation and impairment loss.</t>
  </si>
  <si>
    <t>Net assets per share attributable to ordinary</t>
  </si>
  <si>
    <t>equity holders of the parent (RM)</t>
  </si>
  <si>
    <t>Comparative Figures</t>
  </si>
  <si>
    <t>Comparison of Current Quarter Results with the Immediate Preceding Quarter Results</t>
  </si>
  <si>
    <t>Immediate Preceding</t>
  </si>
  <si>
    <t xml:space="preserve">Quarter </t>
  </si>
  <si>
    <t>The taxation charge for the current quarter and financial year to date includes the following:</t>
  </si>
  <si>
    <t xml:space="preserve">Bank overdraft of RM0.115 million has been included in short term borrowings. </t>
  </si>
  <si>
    <t>The Board of Directors is proposing a first and final gross dividend on ordinary share of 0.28 sen per share, less taxation, amounting to RM306,600 in respect of the financial year ended 31 December 2006 (2005: 0.28 sen per share), subject to the approval by the shareholders at the forthcoming Annual General Meeting.</t>
  </si>
  <si>
    <t xml:space="preserve">Profit </t>
  </si>
  <si>
    <t>Preceding Year</t>
  </si>
  <si>
    <t xml:space="preserve">Current </t>
  </si>
  <si>
    <t>As At End Of</t>
  </si>
  <si>
    <t>As at Preceding</t>
  </si>
  <si>
    <t>Financial</t>
  </si>
  <si>
    <t>Year End</t>
  </si>
  <si>
    <t>Period Ended</t>
  </si>
  <si>
    <t>3 months</t>
  </si>
  <si>
    <t>The adoption of FRS 117 and 124 does not have significant impact on the Group. The principal effects of the changes in accounting policies resulting from the adoption of other new/revised FRSs are discussed below:</t>
  </si>
  <si>
    <t>Interim Financial Report for the first quarter ended 31 March 2007</t>
  </si>
  <si>
    <t>FOR THE QUARTER ENDED 31 MARCH 2007</t>
  </si>
  <si>
    <t>A</t>
  </si>
  <si>
    <t>A1</t>
  </si>
  <si>
    <t>A2</t>
  </si>
  <si>
    <t>A3</t>
  </si>
  <si>
    <t>A4</t>
  </si>
  <si>
    <t>A5</t>
  </si>
  <si>
    <t>A6</t>
  </si>
  <si>
    <t>A7</t>
  </si>
  <si>
    <t>A8</t>
  </si>
  <si>
    <t>A9</t>
  </si>
  <si>
    <t>A10</t>
  </si>
  <si>
    <t>A11</t>
  </si>
  <si>
    <t>A12</t>
  </si>
  <si>
    <t>A13</t>
  </si>
  <si>
    <t>Not applicable, as the auditors' report on the financial statements for the Compnay and its subsidiary companies for the year ended 31 December 2006 was not subject to any qualification.</t>
  </si>
  <si>
    <t>There was no dividends paid for the current quarter under review.</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</si>
  <si>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</si>
  <si>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</si>
  <si>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</si>
  <si>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</si>
  <si>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</si>
  <si>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</si>
  <si>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</si>
  <si>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</si>
  <si>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</si>
  <si>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</si>
  <si>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</si>
  <si>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</si>
  <si>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</si>
  <si>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</si>
  <si>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</si>
  <si>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BTB Group is constantly looking for opportunities in related areas of business and intends to venture into development of projects under the Clean Development Mechanism ("CDM") of the Kyoto Protocol to produce Certified Emission Reductions ("CERs") to be generated for palm oil industry, livestock industry, sugar refining industry, to name a few.</t>
  </si>
  <si>
    <t>Barring any unforeseen circumstances, the Board of Directors are of the opinion that the performance of the BTB Group is expected to remain satisfactory in the remaining period for the financial year ending 31 December 2007.</t>
  </si>
  <si>
    <t>There were no corporate proposals announced during the quarter under review.</t>
  </si>
  <si>
    <t>Dividends Proposed</t>
  </si>
  <si>
    <t>Status of Corporate Proposals Announced But Not Completed And Status of Utilisation of Proceeds Raised From Any Corporate Proposals</t>
  </si>
  <si>
    <t>a.</t>
  </si>
  <si>
    <t>b.</t>
  </si>
  <si>
    <t>There was no proceeds raised during the quarter under review.</t>
  </si>
  <si>
    <t xml:space="preserve">EXPLANATORY NOTES PURSUANT TO FINANCIAL REPORTING STANDARD  </t>
  </si>
  <si>
    <t>("FRS") 134 INTERIM FINANCIAL REPORTING</t>
  </si>
  <si>
    <r>
      <t>The interim financial report is unaudited and has been prepared in compliance with FRS 134</t>
    </r>
    <r>
      <rPr>
        <vertAlign val="subscript"/>
        <sz val="11"/>
        <rFont val="Times New Roman"/>
        <family val="1"/>
      </rPr>
      <t>2004</t>
    </r>
    <r>
      <rPr>
        <sz val="11"/>
        <rFont val="Times New Roman"/>
        <family val="1"/>
      </rPr>
      <t xml:space="preserve"> (formerly known as MASB 26) : Interim Financial Reporting and Appendix 9B of the Listing Requirements of Bursa Malaysia Securities Berhad ("Bursa Securities") for the MESDAQ Market. The condensed interim financial report should be read in conjunction with the most recent annual financial report.</t>
    </r>
  </si>
  <si>
    <t>Dividends Paid</t>
  </si>
  <si>
    <t>BERHAD FOR THE MESDAQ MARKET</t>
  </si>
  <si>
    <t>ADDITIONAL INFORMATION REQUIRED BY BURSA MALAYSIA SECURITIES</t>
  </si>
  <si>
    <t>For the quarter under review, the BTB Group recorded a revenue of RM5.076 million representing 4.4% increase over the previous quarter's revenue of RM4.860 million. The increase in profit before tax for the current quarter ended 31 March 2007 of RM0.592 million was due to lower operating expenses in certain subsidiary companies incurred during the current quarter under review.</t>
  </si>
  <si>
    <t>The decrease in revenue of the BTB Group for the current period ended 31 March 2007 compared to revenue for the corresponding period ended 31 March 2006 was due to lower performance of some of the Group's subsidiary companies. The increase in profit before tax for the current financial year to date ended 31 March 2007 was due to lower operating expenses incurred during the current year-to date.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</si>
</sst>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0.000"/>
    <numFmt numFmtId="180" formatCode="0.0000"/>
    <numFmt numFmtId="181" formatCode="0.0%"/>
  </numFmts>
  <fonts count="13">
    <font>
      <sz val="10"/>
      <name val="arial"/>
      <family val="0"/>
    </font>
    <font>
      <b/>
      <sz val="11"/>
      <name val="Times New Roman"/>
      <family val="1"/>
    </font>
    <font>
      <sz val="11"/>
      <name val="Times New Roman"/>
      <family val="1"/>
    </font>
    <font>
      <strike/>
      <sz val="11"/>
      <color indexed="48"/>
      <name val="Times New Roman"/>
      <family val="1"/>
    </font>
    <font>
      <b/>
      <i/>
      <sz val="11"/>
      <name val="Times New Roman"/>
      <family val="1"/>
    </font>
    <font>
      <b/>
      <u val="single"/>
      <sz val="11"/>
      <name val="Times New Roman"/>
      <family val="1"/>
    </font>
    <font>
      <b/>
      <i/>
      <u val="single"/>
      <sz val="11"/>
      <name val="Times New Roman"/>
      <family val="1"/>
    </font>
    <font>
      <u val="single"/>
      <sz val="11"/>
      <name val="Times New Roman"/>
      <family val="1"/>
    </font>
    <font>
      <i/>
      <sz val="11"/>
      <name val="Times New Roman"/>
      <family val="1"/>
    </font>
    <font>
      <i/>
      <sz val="10"/>
      <name val="Times New Roman"/>
      <family val="1"/>
    </font>
    <font>
      <vertAlign val="subscript"/>
      <sz val="11"/>
      <name val="Times New Roman"/>
      <family val="1"/>
    </font>
    <font>
      <b/>
      <sz val="10"/>
      <name val="Times New Roman"/>
      <family val="1"/>
    </font>
    <font>
      <sz val="10"/>
      <name val="Times New Roman"/>
      <family val="1"/>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alignment horizontal="left"/>
    </xf>
    <xf numFmtId="0" fontId="2" fillId="0" borderId="2" xfId="0" applyFont="1" applyFill="1" applyBorder="1" applyAlignment="1">
      <alignment/>
    </xf>
    <xf numFmtId="173" fontId="2" fillId="0" borderId="0" xfId="15" applyNumberFormat="1"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Alignment="1">
      <alignment/>
    </xf>
    <xf numFmtId="173" fontId="2" fillId="0" borderId="2" xfId="15" applyNumberFormat="1" applyFont="1" applyFill="1" applyBorder="1" applyAlignment="1">
      <alignment/>
    </xf>
    <xf numFmtId="173" fontId="2" fillId="0" borderId="3" xfId="15" applyNumberFormat="1" applyFont="1" applyFill="1" applyBorder="1" applyAlignment="1">
      <alignment/>
    </xf>
    <xf numFmtId="37" fontId="2" fillId="0" borderId="0" xfId="0" applyNumberFormat="1" applyFont="1" applyFill="1" applyBorder="1" applyAlignment="1">
      <alignment horizontal="right"/>
    </xf>
    <xf numFmtId="0" fontId="2" fillId="0" borderId="0" xfId="0" applyFont="1" applyFill="1" applyAlignment="1">
      <alignment/>
    </xf>
    <xf numFmtId="2" fontId="2"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Fill="1" applyBorder="1" applyAlignment="1">
      <alignment horizontal="right"/>
    </xf>
    <xf numFmtId="0" fontId="2" fillId="0" borderId="0" xfId="0" applyFont="1" applyAlignment="1">
      <alignment horizontal="centerContinuous"/>
    </xf>
    <xf numFmtId="0" fontId="2" fillId="0" borderId="0" xfId="0" applyFont="1" applyFill="1" applyAlignment="1" quotePrefix="1">
      <alignment horizontal="justify" vertical="top" wrapText="1"/>
    </xf>
    <xf numFmtId="0" fontId="2" fillId="0" borderId="0" xfId="0" applyFont="1" applyAlignment="1">
      <alignment/>
    </xf>
    <xf numFmtId="0" fontId="2" fillId="0" borderId="2"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3" fontId="1" fillId="0" borderId="0" xfId="15" applyNumberFormat="1" applyFont="1" applyFill="1" applyAlignment="1">
      <alignment/>
    </xf>
    <xf numFmtId="173" fontId="2" fillId="0" borderId="0" xfId="15" applyNumberFormat="1" applyFont="1" applyFill="1" applyAlignment="1">
      <alignment/>
    </xf>
    <xf numFmtId="173" fontId="1" fillId="0" borderId="0"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173" fontId="2" fillId="0" borderId="7" xfId="15" applyNumberFormat="1" applyFont="1" applyFill="1" applyBorder="1" applyAlignment="1">
      <alignment/>
    </xf>
    <xf numFmtId="173" fontId="4" fillId="0" borderId="0" xfId="15" applyNumberFormat="1" applyFont="1" applyFill="1" applyAlignment="1">
      <alignment/>
    </xf>
    <xf numFmtId="173" fontId="1" fillId="0" borderId="0" xfId="15" applyNumberFormat="1" applyFont="1" applyFill="1" applyAlignment="1" quotePrefix="1">
      <alignment/>
    </xf>
    <xf numFmtId="43" fontId="2" fillId="0" borderId="0" xfId="15" applyFont="1" applyFill="1" applyBorder="1" applyAlignment="1">
      <alignment/>
    </xf>
    <xf numFmtId="0" fontId="1" fillId="0" borderId="0" xfId="0" applyFont="1" applyAlignment="1">
      <alignment horizontal="center"/>
    </xf>
    <xf numFmtId="0" fontId="5" fillId="0" borderId="0" xfId="0" applyFont="1" applyAlignment="1">
      <alignment/>
    </xf>
    <xf numFmtId="173" fontId="2" fillId="0" borderId="0" xfId="0" applyNumberFormat="1" applyFont="1" applyAlignment="1">
      <alignment/>
    </xf>
    <xf numFmtId="41" fontId="2" fillId="0" borderId="0" xfId="0" applyNumberFormat="1" applyFont="1" applyBorder="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0" xfId="0" applyFont="1" applyBorder="1" applyAlignment="1">
      <alignment/>
    </xf>
    <xf numFmtId="0" fontId="1" fillId="0" borderId="0" xfId="0" applyFont="1" applyBorder="1" applyAlignment="1">
      <alignment horizontal="center"/>
    </xf>
    <xf numFmtId="0" fontId="2" fillId="0" borderId="0" xfId="0" applyFont="1" applyFill="1" applyAlignment="1">
      <alignment vertical="top"/>
    </xf>
    <xf numFmtId="173" fontId="2" fillId="0" borderId="8" xfId="15" applyNumberFormat="1" applyFont="1" applyFill="1" applyBorder="1" applyAlignment="1">
      <alignment vertical="top" wrapText="1"/>
    </xf>
    <xf numFmtId="0" fontId="2" fillId="0" borderId="0" xfId="0" applyFont="1" applyFill="1" applyBorder="1" applyAlignment="1">
      <alignment vertical="top" wrapText="1"/>
    </xf>
    <xf numFmtId="173" fontId="2" fillId="0" borderId="0" xfId="15" applyNumberFormat="1" applyFont="1" applyFill="1" applyBorder="1" applyAlignment="1">
      <alignment vertical="top" wrapText="1"/>
    </xf>
    <xf numFmtId="0" fontId="1" fillId="0" borderId="0" xfId="0" applyFont="1" applyFill="1" applyAlignment="1">
      <alignment horizontal="center"/>
    </xf>
    <xf numFmtId="173" fontId="2" fillId="0" borderId="0" xfId="15" applyNumberFormat="1" applyFont="1" applyAlignment="1">
      <alignment/>
    </xf>
    <xf numFmtId="0" fontId="1" fillId="0" borderId="0" xfId="0" applyFont="1" applyFill="1" applyBorder="1" applyAlignment="1">
      <alignment horizontal="centerContinuous"/>
    </xf>
    <xf numFmtId="172" fontId="1" fillId="0" borderId="0"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0" fontId="8" fillId="0" borderId="0" xfId="0" applyFont="1" applyAlignment="1">
      <alignment horizontal="justify" wrapText="1"/>
    </xf>
    <xf numFmtId="0" fontId="2" fillId="0" borderId="0" xfId="0" applyFont="1" applyBorder="1" applyAlignment="1">
      <alignment horizontal="centerContinuous"/>
    </xf>
    <xf numFmtId="0" fontId="1" fillId="0" borderId="0" xfId="0" applyFont="1" applyFill="1" applyBorder="1" applyAlignment="1">
      <alignment/>
    </xf>
    <xf numFmtId="0" fontId="1" fillId="0" borderId="0" xfId="0" applyFont="1" applyBorder="1" applyAlignment="1">
      <alignment/>
    </xf>
    <xf numFmtId="173" fontId="2" fillId="0" borderId="0" xfId="0" applyNumberFormat="1" applyFont="1" applyBorder="1" applyAlignment="1">
      <alignment/>
    </xf>
    <xf numFmtId="173" fontId="2" fillId="0" borderId="0" xfId="15" applyNumberFormat="1" applyFont="1" applyBorder="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41" fontId="2" fillId="0" borderId="0" xfId="15" applyNumberFormat="1" applyFont="1" applyFill="1" applyBorder="1" applyAlignment="1">
      <alignment/>
    </xf>
    <xf numFmtId="173" fontId="8" fillId="0" borderId="0" xfId="15" applyNumberFormat="1" applyFont="1" applyFill="1" applyBorder="1" applyAlignment="1">
      <alignment horizontal="justify" wrapText="1"/>
    </xf>
    <xf numFmtId="173" fontId="2" fillId="0" borderId="0" xfId="0" applyNumberFormat="1" applyFont="1" applyFill="1" applyAlignment="1">
      <alignment/>
    </xf>
    <xf numFmtId="173" fontId="2" fillId="0" borderId="0" xfId="0" applyNumberFormat="1" applyFont="1" applyFill="1" applyBorder="1" applyAlignment="1">
      <alignment/>
    </xf>
    <xf numFmtId="0" fontId="2" fillId="0" borderId="0" xfId="0" applyFont="1" applyBorder="1" applyAlignment="1" quotePrefix="1">
      <alignment horizontal="left"/>
    </xf>
    <xf numFmtId="0" fontId="2" fillId="0" borderId="0" xfId="0" applyFont="1" applyBorder="1" applyAlignment="1">
      <alignment horizontal="left"/>
    </xf>
    <xf numFmtId="41" fontId="2" fillId="0" borderId="2" xfId="0" applyNumberFormat="1" applyFont="1" applyFill="1" applyBorder="1" applyAlignment="1">
      <alignment/>
    </xf>
    <xf numFmtId="173" fontId="2" fillId="0" borderId="0" xfId="15" applyNumberFormat="1" applyFont="1" applyFill="1" applyAlignment="1">
      <alignment horizontal="right"/>
    </xf>
    <xf numFmtId="173" fontId="2" fillId="0" borderId="9" xfId="15" applyNumberFormat="1" applyFont="1" applyFill="1" applyBorder="1" applyAlignment="1">
      <alignment horizontal="right"/>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left"/>
    </xf>
    <xf numFmtId="173" fontId="1" fillId="0" borderId="2" xfId="15" applyNumberFormat="1" applyFont="1" applyFill="1" applyBorder="1" applyAlignment="1">
      <alignment horizontal="center"/>
    </xf>
    <xf numFmtId="37" fontId="2" fillId="0" borderId="0" xfId="0" applyNumberFormat="1" applyFont="1" applyFill="1" applyAlignment="1">
      <alignment horizontal="righ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37" fontId="2" fillId="0" borderId="3" xfId="0" applyNumberFormat="1" applyFont="1" applyFill="1" applyBorder="1" applyAlignment="1">
      <alignmen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horizontal="center" vertical="top"/>
    </xf>
    <xf numFmtId="0" fontId="2" fillId="0" borderId="0" xfId="0" applyFont="1" applyAlignment="1">
      <alignment wrapText="1"/>
    </xf>
    <xf numFmtId="0" fontId="1" fillId="0" borderId="0" xfId="0" applyFont="1" applyFill="1" applyAlignment="1">
      <alignment horizontal="left" vertical="top"/>
    </xf>
    <xf numFmtId="0" fontId="5" fillId="0" borderId="0" xfId="0" applyFont="1" applyFill="1" applyAlignment="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center" vertical="top"/>
    </xf>
    <xf numFmtId="37" fontId="2" fillId="0" borderId="0" xfId="0" applyNumberFormat="1" applyFont="1" applyFill="1" applyAlignment="1">
      <alignment vertical="top"/>
    </xf>
    <xf numFmtId="0" fontId="2" fillId="0" borderId="0" xfId="0" applyFont="1" applyFill="1" applyBorder="1" applyAlignment="1">
      <alignment vertical="top"/>
    </xf>
    <xf numFmtId="173"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41" fontId="2" fillId="0" borderId="2" xfId="15" applyNumberFormat="1" applyFont="1" applyFill="1" applyBorder="1" applyAlignment="1">
      <alignment/>
    </xf>
    <xf numFmtId="173" fontId="9" fillId="0" borderId="0" xfId="15" applyNumberFormat="1" applyFont="1" applyFill="1" applyAlignment="1">
      <alignment horizontal="justify" wrapText="1"/>
    </xf>
    <xf numFmtId="43" fontId="1" fillId="0" borderId="0" xfId="15" applyFont="1" applyFill="1" applyBorder="1" applyAlignment="1">
      <alignment/>
    </xf>
    <xf numFmtId="43" fontId="2" fillId="0" borderId="0" xfId="15" applyFont="1" applyFill="1" applyBorder="1" applyAlignment="1">
      <alignment horizontal="right"/>
    </xf>
    <xf numFmtId="0" fontId="2" fillId="0" borderId="1"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2" fillId="0" borderId="0" xfId="0" applyFont="1" applyFill="1" applyAlignment="1">
      <alignment horizontal="left" vertical="top"/>
    </xf>
    <xf numFmtId="9" fontId="2" fillId="0" borderId="0" xfId="19" applyFont="1" applyFill="1" applyBorder="1" applyAlignment="1">
      <alignment/>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0" fontId="2" fillId="0" borderId="0" xfId="0" applyFont="1" applyAlignment="1" applyProtection="1">
      <alignment horizontal="left" vertical="top"/>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0" xfId="0" applyNumberFormat="1" applyFont="1" applyAlignment="1">
      <alignment horizontal="center"/>
    </xf>
    <xf numFmtId="0" fontId="1" fillId="0" borderId="0" xfId="0" applyFont="1" applyFill="1" applyAlignment="1">
      <alignment horizontal="left"/>
    </xf>
    <xf numFmtId="0" fontId="7" fillId="0" borderId="0" xfId="0" applyFont="1" applyFill="1" applyAlignment="1">
      <alignment/>
    </xf>
    <xf numFmtId="15" fontId="2" fillId="0" borderId="0" xfId="0" applyNumberFormat="1" applyFont="1" applyFill="1" applyBorder="1" applyAlignment="1" quotePrefix="1">
      <alignment/>
    </xf>
    <xf numFmtId="0" fontId="1" fillId="0" borderId="0" xfId="0" applyFont="1" applyFill="1" applyAlignment="1">
      <alignment vertical="top"/>
    </xf>
    <xf numFmtId="0" fontId="2" fillId="0" borderId="0" xfId="0" applyFont="1" applyFill="1" applyAlignment="1">
      <alignment horizontal="justify" vertical="top"/>
    </xf>
    <xf numFmtId="0" fontId="2" fillId="0" borderId="0" xfId="0" applyFont="1" applyFill="1" applyAlignment="1">
      <alignment vertical="top" wrapText="1"/>
    </xf>
    <xf numFmtId="0" fontId="1" fillId="0" borderId="0" xfId="0" applyFont="1" applyFill="1" applyAlignment="1">
      <alignment horizontal="center" vertical="top" wrapText="1"/>
    </xf>
    <xf numFmtId="0" fontId="1" fillId="0" borderId="2" xfId="0" applyFont="1" applyFill="1" applyBorder="1" applyAlignment="1">
      <alignment horizontal="center" vertical="top"/>
    </xf>
    <xf numFmtId="0" fontId="2" fillId="0" borderId="2" xfId="0" applyFont="1" applyFill="1" applyBorder="1" applyAlignment="1">
      <alignment vertical="top"/>
    </xf>
    <xf numFmtId="181" fontId="2" fillId="0" borderId="0" xfId="19" applyNumberFormat="1" applyFont="1" applyFill="1" applyAlignment="1">
      <alignment vertical="top"/>
    </xf>
    <xf numFmtId="0" fontId="1" fillId="0" borderId="0" xfId="0" applyFont="1" applyFill="1" applyAlignment="1" quotePrefix="1">
      <alignment horizontal="lef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0" fontId="2" fillId="0" borderId="0" xfId="0" applyFont="1" applyFill="1" applyAlignment="1" quotePrefix="1">
      <alignment vertical="top" wrapText="1"/>
    </xf>
    <xf numFmtId="3" fontId="2" fillId="0" borderId="0" xfId="0" applyNumberFormat="1" applyFont="1" applyFill="1" applyAlignment="1">
      <alignment horizontal="right" vertical="top"/>
    </xf>
    <xf numFmtId="3" fontId="2" fillId="0" borderId="3" xfId="0" applyNumberFormat="1" applyFont="1" applyFill="1" applyBorder="1" applyAlignment="1">
      <alignment horizontal="right" vertical="top"/>
    </xf>
    <xf numFmtId="0" fontId="2" fillId="0" borderId="0" xfId="0" applyFont="1" applyFill="1" applyAlignment="1">
      <alignment horizontal="center" vertical="top"/>
    </xf>
    <xf numFmtId="43" fontId="2" fillId="0" borderId="0" xfId="0" applyNumberFormat="1" applyFont="1" applyFill="1" applyAlignment="1">
      <alignment horizontal="justify" vertical="top" wrapText="1"/>
    </xf>
    <xf numFmtId="43" fontId="2" fillId="0" borderId="0" xfId="0" applyNumberFormat="1" applyFont="1" applyFill="1" applyBorder="1" applyAlignment="1">
      <alignment horizontal="justify" vertical="top" wrapText="1"/>
    </xf>
    <xf numFmtId="0" fontId="1" fillId="0" borderId="2" xfId="0" applyFont="1" applyFill="1" applyBorder="1" applyAlignment="1">
      <alignment horizontal="left" vertical="top"/>
    </xf>
    <xf numFmtId="37" fontId="2" fillId="0" borderId="0" xfId="0" applyNumberFormat="1" applyFont="1" applyFill="1" applyBorder="1" applyAlignment="1">
      <alignment horizontal="right" vertical="top" wrapText="1"/>
    </xf>
    <xf numFmtId="0" fontId="6" fillId="0" borderId="0" xfId="0" applyFont="1" applyFill="1" applyAlignment="1">
      <alignment vertical="top"/>
    </xf>
    <xf numFmtId="0" fontId="1" fillId="0" borderId="0" xfId="0" applyFont="1" applyFill="1" applyAlignment="1" quotePrefix="1">
      <alignment horizontal="center" vertical="top"/>
    </xf>
    <xf numFmtId="173" fontId="2" fillId="0" borderId="0" xfId="15" applyNumberFormat="1" applyFont="1" applyFill="1" applyAlignment="1">
      <alignment vertical="top"/>
    </xf>
    <xf numFmtId="173" fontId="2" fillId="0" borderId="3" xfId="15" applyNumberFormat="1" applyFont="1" applyFill="1" applyBorder="1" applyAlignment="1">
      <alignment vertical="top"/>
    </xf>
    <xf numFmtId="41" fontId="2" fillId="0" borderId="3" xfId="0" applyNumberFormat="1" applyFont="1" applyFill="1" applyBorder="1" applyAlignment="1">
      <alignment vertical="top"/>
    </xf>
    <xf numFmtId="177" fontId="2" fillId="0" borderId="0" xfId="0" applyNumberFormat="1" applyFont="1" applyFill="1" applyAlignment="1">
      <alignment vertical="top"/>
    </xf>
    <xf numFmtId="0" fontId="7" fillId="0" borderId="0" xfId="0" applyFont="1" applyFill="1" applyAlignment="1">
      <alignment horizontal="center" vertical="top"/>
    </xf>
    <xf numFmtId="41" fontId="2" fillId="0" borderId="0" xfId="15" applyNumberFormat="1" applyFont="1" applyFill="1" applyAlignment="1">
      <alignment vertical="top"/>
    </xf>
    <xf numFmtId="173" fontId="2" fillId="0" borderId="3" xfId="0" applyNumberFormat="1" applyFont="1" applyFill="1" applyBorder="1" applyAlignment="1">
      <alignment/>
    </xf>
    <xf numFmtId="41" fontId="2" fillId="0" borderId="0" xfId="0" applyNumberFormat="1" applyFont="1" applyFill="1" applyBorder="1" applyAlignment="1">
      <alignment horizontal="right"/>
    </xf>
    <xf numFmtId="173" fontId="2" fillId="0" borderId="1" xfId="15" applyNumberFormat="1" applyFont="1" applyFill="1" applyBorder="1" applyAlignment="1">
      <alignment horizontal="right"/>
    </xf>
    <xf numFmtId="37" fontId="2" fillId="0" borderId="1" xfId="0" applyNumberFormat="1" applyFont="1" applyFill="1" applyBorder="1" applyAlignment="1">
      <alignment horizontal="right"/>
    </xf>
    <xf numFmtId="173" fontId="2" fillId="0" borderId="8" xfId="15" applyNumberFormat="1" applyFont="1" applyFill="1" applyBorder="1" applyAlignment="1">
      <alignment/>
    </xf>
    <xf numFmtId="41" fontId="2" fillId="0" borderId="8" xfId="0" applyNumberFormat="1" applyFont="1" applyFill="1" applyBorder="1" applyAlignment="1">
      <alignment/>
    </xf>
    <xf numFmtId="0" fontId="1" fillId="0" borderId="0" xfId="0" applyFont="1" applyBorder="1" applyAlignment="1" applyProtection="1">
      <alignment vertical="top"/>
      <protection/>
    </xf>
    <xf numFmtId="0" fontId="1" fillId="0" borderId="0" xfId="0" applyFont="1" applyFill="1" applyAlignment="1" quotePrefix="1">
      <alignment horizontal="left"/>
    </xf>
    <xf numFmtId="0" fontId="2" fillId="0" borderId="0" xfId="0" applyFont="1" applyFill="1" applyBorder="1" applyAlignment="1">
      <alignment horizontal="centerContinuous"/>
    </xf>
    <xf numFmtId="0" fontId="2" fillId="0" borderId="2" xfId="0" applyFont="1" applyFill="1" applyBorder="1" applyAlignment="1">
      <alignment horizontal="centerContinuous"/>
    </xf>
    <xf numFmtId="41" fontId="2" fillId="0" borderId="0" xfId="15" applyNumberFormat="1" applyFont="1" applyAlignment="1">
      <alignment horizontal="center"/>
    </xf>
    <xf numFmtId="41" fontId="2" fillId="0" borderId="0" xfId="15" applyNumberFormat="1" applyFont="1" applyAlignment="1">
      <alignment horizontal="right"/>
    </xf>
    <xf numFmtId="41" fontId="2" fillId="0" borderId="0" xfId="0" applyNumberFormat="1" applyFont="1" applyAlignment="1">
      <alignment horizontal="right"/>
    </xf>
    <xf numFmtId="41" fontId="2" fillId="0" borderId="3" xfId="0" applyNumberFormat="1" applyFont="1" applyBorder="1" applyAlignment="1">
      <alignment horizontal="center"/>
    </xf>
    <xf numFmtId="0" fontId="5" fillId="0" borderId="0" xfId="0" applyFont="1" applyFill="1" applyAlignment="1">
      <alignment horizontal="left" vertical="top"/>
    </xf>
    <xf numFmtId="0" fontId="1" fillId="0" borderId="0" xfId="0" applyFont="1" applyFill="1" applyBorder="1" applyAlignment="1">
      <alignment horizontal="left" vertical="top"/>
    </xf>
    <xf numFmtId="37" fontId="2" fillId="0" borderId="0" xfId="0" applyNumberFormat="1" applyFont="1" applyFill="1" applyAlignment="1">
      <alignment horizontal="lef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173" fontId="2" fillId="0" borderId="0" xfId="15" applyNumberFormat="1" applyFont="1" applyFill="1" applyBorder="1" applyAlignment="1">
      <alignment horizontal="left" vertical="top"/>
    </xf>
    <xf numFmtId="173" fontId="2" fillId="0" borderId="0" xfId="0" applyNumberFormat="1" applyFont="1" applyFill="1" applyAlignment="1">
      <alignment horizontal="left" vertical="top"/>
    </xf>
    <xf numFmtId="43" fontId="2" fillId="0" borderId="0" xfId="15" applyFont="1" applyFill="1" applyAlignment="1">
      <alignment horizontal="left" vertical="top"/>
    </xf>
    <xf numFmtId="173" fontId="2" fillId="0" borderId="2" xfId="15" applyNumberFormat="1" applyFont="1" applyBorder="1" applyAlignment="1">
      <alignment/>
    </xf>
    <xf numFmtId="41" fontId="2" fillId="0" borderId="9" xfId="15" applyNumberFormat="1" applyFont="1" applyFill="1" applyBorder="1" applyAlignment="1">
      <alignment/>
    </xf>
    <xf numFmtId="41" fontId="1" fillId="0" borderId="10"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13" xfId="15" applyNumberFormat="1" applyFont="1" applyFill="1" applyBorder="1" applyAlignment="1">
      <alignment/>
    </xf>
    <xf numFmtId="43" fontId="2" fillId="0" borderId="14" xfId="15" applyFont="1" applyFill="1" applyBorder="1" applyAlignment="1">
      <alignment/>
    </xf>
    <xf numFmtId="173" fontId="2" fillId="0" borderId="0" xfId="15" applyNumberFormat="1" applyFont="1" applyFill="1" applyAlignment="1">
      <alignment horizontal="right" vertical="top" wrapText="1"/>
    </xf>
    <xf numFmtId="43" fontId="2" fillId="0" borderId="14"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1" fontId="2" fillId="0" borderId="3" xfId="15" applyNumberFormat="1" applyFont="1" applyFill="1" applyBorder="1" applyAlignment="1">
      <alignment vertical="top"/>
    </xf>
    <xf numFmtId="41" fontId="2" fillId="0" borderId="2" xfId="0" applyNumberFormat="1" applyFont="1" applyBorder="1" applyAlignment="1">
      <alignment horizontal="center"/>
    </xf>
    <xf numFmtId="41" fontId="2" fillId="0" borderId="2" xfId="15" applyNumberFormat="1" applyFont="1" applyBorder="1" applyAlignment="1">
      <alignment horizontal="center"/>
    </xf>
    <xf numFmtId="0" fontId="2" fillId="0" borderId="0" xfId="0" applyFont="1" applyFill="1" applyAlignment="1" quotePrefix="1">
      <alignment horizontal="left" vertical="top"/>
    </xf>
    <xf numFmtId="0" fontId="2" fillId="0" borderId="0" xfId="0" applyFont="1" applyFill="1" applyAlignment="1">
      <alignment horizontal="center" vertical="top" wrapText="1"/>
    </xf>
    <xf numFmtId="173" fontId="2" fillId="0" borderId="0" xfId="15" applyNumberFormat="1" applyFont="1" applyFill="1" applyAlignment="1">
      <alignment horizontal="justify" vertical="top" wrapText="1"/>
    </xf>
    <xf numFmtId="0" fontId="2" fillId="0" borderId="0" xfId="0" applyFont="1" applyAlignment="1">
      <alignment vertical="top"/>
    </xf>
    <xf numFmtId="0" fontId="2" fillId="0" borderId="0" xfId="0" applyFont="1" applyAlignment="1">
      <alignment horizontal="justify" vertical="top" wrapText="1"/>
    </xf>
    <xf numFmtId="0" fontId="2" fillId="0" borderId="0" xfId="0" applyFont="1" applyAlignment="1">
      <alignment/>
    </xf>
    <xf numFmtId="0" fontId="0" fillId="0" borderId="0" xfId="0" applyFont="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41" fontId="1" fillId="0" borderId="0" xfId="15" applyNumberFormat="1" applyFont="1" applyFill="1" applyBorder="1" applyAlignment="1">
      <alignment/>
    </xf>
    <xf numFmtId="173" fontId="1" fillId="0" borderId="0" xfId="15" applyNumberFormat="1" applyFont="1" applyFill="1" applyBorder="1" applyAlignment="1" quotePrefix="1">
      <alignment horizontal="center"/>
    </xf>
    <xf numFmtId="173" fontId="1" fillId="0" borderId="0" xfId="15" applyNumberFormat="1" applyFont="1" applyBorder="1" applyAlignment="1">
      <alignment horizontal="center"/>
    </xf>
    <xf numFmtId="0" fontId="1" fillId="0" borderId="0" xfId="0" applyFont="1" applyFill="1" applyAlignment="1">
      <alignment horizontal="justify" vertical="top" wrapText="1"/>
    </xf>
    <xf numFmtId="0" fontId="1" fillId="0" borderId="0" xfId="0" applyFont="1" applyAlignment="1">
      <alignment/>
    </xf>
    <xf numFmtId="0" fontId="1" fillId="0" borderId="0" xfId="0" applyFont="1" applyFill="1" applyAlignment="1">
      <alignment horizontal="center" wrapText="1"/>
    </xf>
    <xf numFmtId="173" fontId="1" fillId="0" borderId="0" xfId="15" applyNumberFormat="1" applyFont="1" applyFill="1" applyBorder="1" applyAlignment="1">
      <alignment horizontal="center"/>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173" fontId="2" fillId="0" borderId="2" xfId="15" applyNumberFormat="1" applyFont="1" applyFill="1" applyBorder="1" applyAlignment="1">
      <alignment wrapText="1"/>
    </xf>
    <xf numFmtId="0" fontId="5" fillId="0" borderId="0" xfId="0" applyFont="1" applyFill="1" applyAlignment="1">
      <alignment horizontal="center" vertical="top" wrapText="1"/>
    </xf>
    <xf numFmtId="0" fontId="2" fillId="0" borderId="0" xfId="0" applyFont="1" applyFill="1" applyAlignment="1">
      <alignment horizontal="justify" wrapText="1"/>
    </xf>
    <xf numFmtId="0" fontId="2" fillId="0" borderId="0" xfId="0" applyFont="1" applyAlignment="1">
      <alignment horizontal="justify"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2" fillId="0" borderId="0" xfId="15" applyNumberFormat="1" applyFont="1" applyFill="1" applyAlignment="1">
      <alignment horizontal="justify"/>
    </xf>
    <xf numFmtId="0" fontId="1" fillId="0" borderId="0" xfId="15" applyNumberFormat="1" applyFont="1" applyFill="1" applyAlignment="1">
      <alignment horizontal="justify"/>
    </xf>
    <xf numFmtId="0" fontId="2" fillId="0" borderId="0" xfId="15" applyNumberFormat="1"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1" fillId="0" borderId="0"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Font="1" applyFill="1" applyAlignment="1">
      <alignment horizontal="justify" vertical="top"/>
    </xf>
    <xf numFmtId="0" fontId="2" fillId="0" borderId="0" xfId="0" applyFont="1" applyFill="1" applyAlignment="1">
      <alignment horizontal="justify" vertical="top" wrapText="1"/>
    </xf>
    <xf numFmtId="0" fontId="2" fillId="0" borderId="0" xfId="0" applyFont="1" applyFill="1" applyAlignment="1" quotePrefix="1">
      <alignment horizontal="justify" vertical="top" wrapText="1"/>
    </xf>
    <xf numFmtId="0" fontId="1" fillId="0" borderId="0" xfId="0" applyFont="1" applyFill="1" applyAlignment="1">
      <alignment horizontal="left" vertical="top"/>
    </xf>
    <xf numFmtId="0" fontId="2" fillId="0" borderId="0" xfId="0" applyFont="1" applyFill="1" applyAlignment="1">
      <alignment vertical="top" wrapText="1"/>
    </xf>
    <xf numFmtId="0" fontId="1" fillId="0" borderId="0" xfId="0" applyFont="1" applyFill="1" applyAlignment="1">
      <alignment horizontal="justify" vertical="top"/>
    </xf>
    <xf numFmtId="0" fontId="2" fillId="0" borderId="0" xfId="0" applyFont="1" applyFill="1" applyAlignment="1">
      <alignment vertical="top"/>
    </xf>
    <xf numFmtId="0" fontId="2" fillId="0" borderId="0" xfId="0" applyFont="1" applyAlignment="1">
      <alignment horizontal="justify" vertical="top" wrapText="1"/>
    </xf>
    <xf numFmtId="0" fontId="2" fillId="0" borderId="0" xfId="0" applyFont="1" applyAlignment="1">
      <alignment/>
    </xf>
    <xf numFmtId="0" fontId="1" fillId="0" borderId="0" xfId="0" applyFont="1" applyFill="1" applyAlignment="1">
      <alignment horizontal="left" vertical="top" wrapText="1"/>
    </xf>
    <xf numFmtId="0" fontId="0" fillId="0" borderId="0" xfId="0"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56"/>
  <sheetViews>
    <sheetView tabSelected="1" view="pageBreakPreview" zoomScale="75" zoomScaleSheetLayoutView="75" workbookViewId="0" topLeftCell="A1">
      <selection activeCell="C15" sqref="C15"/>
    </sheetView>
  </sheetViews>
  <sheetFormatPr defaultColWidth="9.140625" defaultRowHeight="12.75"/>
  <cols>
    <col min="1" max="1" width="11.421875" style="22" customWidth="1"/>
    <col min="2" max="2" width="9.140625" style="22" customWidth="1"/>
    <col min="3" max="3" width="18.140625" style="22" customWidth="1"/>
    <col min="4" max="4" width="14.8515625" style="22" customWidth="1"/>
    <col min="5" max="5" width="1.7109375" style="22" customWidth="1"/>
    <col min="6" max="6" width="15.140625" style="22" customWidth="1"/>
    <col min="7" max="7" width="1.7109375" style="22" customWidth="1"/>
    <col min="8" max="8" width="14.8515625" style="22" customWidth="1"/>
    <col min="9" max="9" width="1.7109375" style="22" customWidth="1"/>
    <col min="10" max="10" width="14.8515625" style="22" customWidth="1"/>
    <col min="11" max="18" width="12.28125" style="22" customWidth="1"/>
    <col min="19" max="19" width="3.421875" style="22" customWidth="1"/>
    <col min="20" max="20" width="40.28125" style="22" customWidth="1"/>
    <col min="21" max="21" width="9.140625" style="22" customWidth="1"/>
    <col min="22" max="25" width="15.7109375" style="22" customWidth="1"/>
    <col min="26" max="16384" width="9.140625" style="22" customWidth="1"/>
  </cols>
  <sheetData>
    <row r="1" spans="1:19" s="1" customFormat="1" ht="13.5">
      <c r="A1" s="201" t="s">
        <v>18</v>
      </c>
      <c r="B1" s="201"/>
      <c r="C1" s="201"/>
      <c r="D1" s="201"/>
      <c r="E1" s="201"/>
      <c r="F1" s="201"/>
      <c r="G1" s="201"/>
      <c r="H1" s="201"/>
      <c r="I1" s="201"/>
      <c r="J1" s="201"/>
      <c r="K1" s="81"/>
      <c r="L1" s="81"/>
      <c r="M1" s="81"/>
      <c r="N1" s="81"/>
      <c r="O1" s="81"/>
      <c r="P1" s="81"/>
      <c r="Q1" s="81"/>
      <c r="R1" s="81"/>
      <c r="S1" s="81"/>
    </row>
    <row r="2" spans="1:19" s="1" customFormat="1" ht="13.5">
      <c r="A2" s="201" t="s">
        <v>187</v>
      </c>
      <c r="B2" s="201"/>
      <c r="C2" s="201"/>
      <c r="D2" s="201"/>
      <c r="E2" s="201"/>
      <c r="F2" s="201"/>
      <c r="G2" s="201"/>
      <c r="H2" s="201"/>
      <c r="I2" s="201"/>
      <c r="J2" s="201"/>
      <c r="K2" s="81"/>
      <c r="L2" s="81"/>
      <c r="M2" s="81"/>
      <c r="N2" s="81"/>
      <c r="O2" s="81"/>
      <c r="P2" s="81"/>
      <c r="Q2" s="81"/>
      <c r="R2" s="81"/>
      <c r="S2" s="81"/>
    </row>
    <row r="3" spans="1:19" s="1" customFormat="1" ht="13.5">
      <c r="A3" s="201" t="s">
        <v>0</v>
      </c>
      <c r="B3" s="201"/>
      <c r="C3" s="201"/>
      <c r="D3" s="201"/>
      <c r="E3" s="201"/>
      <c r="F3" s="201"/>
      <c r="G3" s="201"/>
      <c r="H3" s="201"/>
      <c r="I3" s="201"/>
      <c r="J3" s="201"/>
      <c r="K3" s="2"/>
      <c r="L3" s="2"/>
      <c r="M3" s="2"/>
      <c r="N3" s="2"/>
      <c r="O3" s="2"/>
      <c r="P3" s="2"/>
      <c r="Q3" s="2"/>
      <c r="R3" s="2"/>
      <c r="S3" s="2"/>
    </row>
    <row r="4" spans="1:19" s="1" customFormat="1" ht="13.5">
      <c r="A4" s="201" t="s">
        <v>192</v>
      </c>
      <c r="B4" s="201"/>
      <c r="C4" s="201"/>
      <c r="D4" s="201"/>
      <c r="E4" s="201"/>
      <c r="F4" s="201"/>
      <c r="G4" s="201"/>
      <c r="H4" s="201"/>
      <c r="I4" s="201"/>
      <c r="J4" s="201"/>
      <c r="K4" s="48"/>
      <c r="L4" s="48"/>
      <c r="M4" s="48"/>
      <c r="N4" s="48"/>
      <c r="O4" s="48"/>
      <c r="P4" s="48"/>
      <c r="Q4" s="48"/>
      <c r="R4" s="48"/>
      <c r="S4" s="48"/>
    </row>
    <row r="5" spans="1:19" s="1" customFormat="1" ht="7.5" customHeight="1">
      <c r="A5" s="2"/>
      <c r="B5" s="2"/>
      <c r="C5" s="2"/>
      <c r="D5" s="2"/>
      <c r="E5" s="2"/>
      <c r="F5" s="2"/>
      <c r="G5" s="2"/>
      <c r="H5" s="2"/>
      <c r="I5" s="2"/>
      <c r="J5" s="2"/>
      <c r="K5" s="2"/>
      <c r="L5" s="2"/>
      <c r="M5" s="2"/>
      <c r="N5" s="2"/>
      <c r="O5" s="2"/>
      <c r="P5" s="2"/>
      <c r="Q5" s="2"/>
      <c r="R5" s="2"/>
      <c r="S5" s="2"/>
    </row>
    <row r="6" spans="1:21" s="1" customFormat="1" ht="7.5" customHeight="1">
      <c r="A6" s="3"/>
      <c r="B6" s="3"/>
      <c r="C6" s="3"/>
      <c r="D6" s="3"/>
      <c r="E6" s="3"/>
      <c r="F6" s="3"/>
      <c r="G6" s="3"/>
      <c r="H6" s="3"/>
      <c r="I6" s="3"/>
      <c r="J6" s="3"/>
      <c r="K6" s="4"/>
      <c r="L6" s="4"/>
      <c r="M6" s="4"/>
      <c r="N6" s="4"/>
      <c r="O6" s="4"/>
      <c r="P6" s="4"/>
      <c r="Q6" s="4"/>
      <c r="R6" s="4"/>
      <c r="S6" s="4"/>
      <c r="T6" s="4"/>
      <c r="U6" s="4"/>
    </row>
    <row r="7" spans="1:21" s="1" customFormat="1" ht="13.5">
      <c r="A7" s="4"/>
      <c r="B7" s="4"/>
      <c r="C7" s="4"/>
      <c r="D7" s="202" t="s">
        <v>185</v>
      </c>
      <c r="E7" s="202"/>
      <c r="F7" s="202"/>
      <c r="G7" s="50"/>
      <c r="H7" s="202" t="s">
        <v>186</v>
      </c>
      <c r="I7" s="203"/>
      <c r="J7" s="203"/>
      <c r="K7" s="6"/>
      <c r="L7" s="6"/>
      <c r="M7" s="6"/>
      <c r="N7" s="6"/>
      <c r="O7" s="6"/>
      <c r="P7" s="6"/>
      <c r="Q7" s="6"/>
      <c r="R7" s="6"/>
      <c r="S7" s="6"/>
      <c r="T7" s="6"/>
      <c r="U7" s="6"/>
    </row>
    <row r="8" spans="1:25" s="1" customFormat="1" ht="13.5">
      <c r="A8" s="4"/>
      <c r="B8" s="4"/>
      <c r="C8" s="4"/>
      <c r="D8" s="194"/>
      <c r="E8" s="5"/>
      <c r="F8" s="5" t="s">
        <v>252</v>
      </c>
      <c r="G8" s="5"/>
      <c r="H8" s="189"/>
      <c r="I8" s="6"/>
      <c r="J8" s="6"/>
      <c r="K8" s="5"/>
      <c r="L8" s="5"/>
      <c r="M8" s="5"/>
      <c r="N8" s="5"/>
      <c r="O8" s="5"/>
      <c r="P8" s="5"/>
      <c r="Q8" s="5"/>
      <c r="R8" s="5"/>
      <c r="S8" s="5"/>
      <c r="T8" s="4"/>
      <c r="U8" s="50"/>
      <c r="V8" s="5" t="s">
        <v>1</v>
      </c>
      <c r="W8" s="5" t="s">
        <v>1</v>
      </c>
      <c r="X8" s="5" t="s">
        <v>1</v>
      </c>
      <c r="Y8" s="5" t="s">
        <v>1</v>
      </c>
    </row>
    <row r="9" spans="1:25" s="1" customFormat="1" ht="13.5">
      <c r="A9" s="4"/>
      <c r="B9" s="4"/>
      <c r="C9" s="4"/>
      <c r="D9" s="194" t="s">
        <v>253</v>
      </c>
      <c r="E9" s="5"/>
      <c r="F9" s="5" t="s">
        <v>183</v>
      </c>
      <c r="G9" s="5"/>
      <c r="H9" s="194" t="s">
        <v>68</v>
      </c>
      <c r="I9" s="5"/>
      <c r="J9" s="5" t="s">
        <v>69</v>
      </c>
      <c r="K9" s="5"/>
      <c r="L9" s="5"/>
      <c r="M9" s="5"/>
      <c r="N9" s="5"/>
      <c r="O9" s="5"/>
      <c r="P9" s="5"/>
      <c r="Q9" s="5"/>
      <c r="R9" s="5"/>
      <c r="S9" s="5"/>
      <c r="T9" s="4"/>
      <c r="U9" s="50"/>
      <c r="V9" s="5" t="s">
        <v>2</v>
      </c>
      <c r="W9" s="5" t="s">
        <v>2</v>
      </c>
      <c r="X9" s="5" t="s">
        <v>2</v>
      </c>
      <c r="Y9" s="5" t="s">
        <v>2</v>
      </c>
    </row>
    <row r="10" spans="1:25" s="1" customFormat="1" ht="13.5">
      <c r="A10" s="4"/>
      <c r="B10" s="4"/>
      <c r="D10" s="194" t="s">
        <v>181</v>
      </c>
      <c r="E10" s="5"/>
      <c r="F10" s="5" t="s">
        <v>181</v>
      </c>
      <c r="G10" s="5"/>
      <c r="H10" s="194" t="s">
        <v>184</v>
      </c>
      <c r="I10" s="5"/>
      <c r="J10" s="5" t="s">
        <v>184</v>
      </c>
      <c r="K10" s="5"/>
      <c r="L10" s="5"/>
      <c r="M10" s="5"/>
      <c r="N10" s="5"/>
      <c r="O10" s="5"/>
      <c r="P10" s="5"/>
      <c r="Q10" s="5"/>
      <c r="R10" s="5"/>
      <c r="S10" s="5"/>
      <c r="T10" s="4"/>
      <c r="U10" s="50"/>
      <c r="V10" s="5"/>
      <c r="W10" s="5"/>
      <c r="X10" s="5"/>
      <c r="Y10" s="5"/>
    </row>
    <row r="11" spans="1:25" s="1" customFormat="1" ht="13.5">
      <c r="A11" s="4"/>
      <c r="B11" s="4"/>
      <c r="C11" s="4"/>
      <c r="D11" s="5" t="s">
        <v>193</v>
      </c>
      <c r="E11" s="6"/>
      <c r="F11" s="5" t="s">
        <v>148</v>
      </c>
      <c r="G11" s="7"/>
      <c r="H11" s="5" t="s">
        <v>193</v>
      </c>
      <c r="I11" s="6"/>
      <c r="J11" s="5" t="s">
        <v>148</v>
      </c>
      <c r="K11" s="5"/>
      <c r="L11" s="5"/>
      <c r="M11" s="5"/>
      <c r="N11" s="5"/>
      <c r="O11" s="5"/>
      <c r="P11" s="5"/>
      <c r="Q11" s="5"/>
      <c r="R11" s="5"/>
      <c r="S11" s="5"/>
      <c r="T11" s="4"/>
      <c r="U11" s="5"/>
      <c r="V11" s="5" t="s">
        <v>3</v>
      </c>
      <c r="W11" s="5" t="s">
        <v>135</v>
      </c>
      <c r="X11" s="5" t="s">
        <v>118</v>
      </c>
      <c r="Y11" s="5" t="s">
        <v>118</v>
      </c>
    </row>
    <row r="12" spans="1:25" s="1" customFormat="1" ht="13.5">
      <c r="A12" s="4"/>
      <c r="B12" s="4"/>
      <c r="C12" s="4"/>
      <c r="D12" s="194" t="s">
        <v>180</v>
      </c>
      <c r="E12" s="6"/>
      <c r="F12" s="51" t="s">
        <v>180</v>
      </c>
      <c r="G12" s="7"/>
      <c r="H12" s="194" t="s">
        <v>180</v>
      </c>
      <c r="I12" s="6"/>
      <c r="J12" s="194" t="s">
        <v>180</v>
      </c>
      <c r="K12" s="5"/>
      <c r="L12" s="5"/>
      <c r="M12" s="5"/>
      <c r="N12" s="5"/>
      <c r="O12" s="5"/>
      <c r="P12" s="5"/>
      <c r="Q12" s="5"/>
      <c r="R12" s="5"/>
      <c r="S12" s="5"/>
      <c r="T12" s="4"/>
      <c r="U12" s="5"/>
      <c r="V12" s="5"/>
      <c r="W12" s="5"/>
      <c r="X12" s="5"/>
      <c r="Y12" s="5"/>
    </row>
    <row r="13" spans="1:25" s="1" customFormat="1" ht="13.5">
      <c r="A13" s="8"/>
      <c r="B13" s="8"/>
      <c r="C13" s="8"/>
      <c r="D13" s="52" t="s">
        <v>4</v>
      </c>
      <c r="E13" s="52"/>
      <c r="F13" s="52" t="s">
        <v>4</v>
      </c>
      <c r="G13" s="53"/>
      <c r="H13" s="52" t="s">
        <v>4</v>
      </c>
      <c r="I13" s="52"/>
      <c r="J13" s="52" t="s">
        <v>4</v>
      </c>
      <c r="K13" s="5"/>
      <c r="L13" s="5"/>
      <c r="M13" s="5"/>
      <c r="N13" s="5"/>
      <c r="O13" s="5"/>
      <c r="P13" s="5"/>
      <c r="Q13" s="5"/>
      <c r="R13" s="5"/>
      <c r="S13" s="5"/>
      <c r="T13" s="8"/>
      <c r="U13" s="5"/>
      <c r="V13" s="52" t="s">
        <v>4</v>
      </c>
      <c r="W13" s="52" t="s">
        <v>4</v>
      </c>
      <c r="X13" s="52" t="s">
        <v>4</v>
      </c>
      <c r="Y13" s="52" t="s">
        <v>4</v>
      </c>
    </row>
    <row r="14" spans="4:25" s="1" customFormat="1" ht="13.5">
      <c r="D14" s="5"/>
      <c r="E14" s="5"/>
      <c r="F14" s="5"/>
      <c r="G14" s="5"/>
      <c r="H14" s="5"/>
      <c r="I14" s="4"/>
      <c r="J14" s="4"/>
      <c r="K14" s="4"/>
      <c r="L14" s="4"/>
      <c r="M14" s="4"/>
      <c r="N14" s="4"/>
      <c r="O14" s="4"/>
      <c r="P14" s="4"/>
      <c r="Q14" s="4"/>
      <c r="R14" s="4"/>
      <c r="S14" s="4"/>
      <c r="U14" s="4"/>
      <c r="V14" s="5"/>
      <c r="W14" s="5"/>
      <c r="X14" s="5"/>
      <c r="Y14" s="5"/>
    </row>
    <row r="15" spans="1:25" s="1" customFormat="1" ht="13.5">
      <c r="A15" s="4" t="s">
        <v>5</v>
      </c>
      <c r="B15" s="4"/>
      <c r="C15" s="4"/>
      <c r="D15" s="9">
        <v>5076</v>
      </c>
      <c r="E15" s="10"/>
      <c r="F15" s="9">
        <v>5786</v>
      </c>
      <c r="G15" s="10"/>
      <c r="H15" s="9">
        <f>D15</f>
        <v>5076</v>
      </c>
      <c r="I15" s="9"/>
      <c r="J15" s="9">
        <v>5786</v>
      </c>
      <c r="K15" s="12"/>
      <c r="L15" s="12"/>
      <c r="M15" s="12"/>
      <c r="N15" s="12"/>
      <c r="O15" s="12"/>
      <c r="P15" s="12"/>
      <c r="Q15" s="12"/>
      <c r="R15" s="12"/>
      <c r="S15" s="12"/>
      <c r="T15" s="4" t="s">
        <v>5</v>
      </c>
      <c r="U15" s="54"/>
      <c r="V15" s="10">
        <v>14550</v>
      </c>
      <c r="W15" s="10">
        <v>9270</v>
      </c>
      <c r="X15" s="10">
        <f>+H15-W15</f>
        <v>-4194</v>
      </c>
      <c r="Y15" s="10">
        <v>21019</v>
      </c>
    </row>
    <row r="16" spans="1:25" s="1" customFormat="1" ht="9.75" customHeight="1">
      <c r="A16" s="4"/>
      <c r="B16" s="4"/>
      <c r="C16" s="4"/>
      <c r="D16" s="9"/>
      <c r="E16" s="10"/>
      <c r="F16" s="9"/>
      <c r="G16" s="10"/>
      <c r="H16" s="9"/>
      <c r="I16" s="9"/>
      <c r="J16" s="9"/>
      <c r="K16" s="12"/>
      <c r="L16" s="12"/>
      <c r="M16" s="12"/>
      <c r="N16" s="12"/>
      <c r="O16" s="12"/>
      <c r="P16" s="12"/>
      <c r="Q16" s="12"/>
      <c r="R16" s="12"/>
      <c r="S16" s="12"/>
      <c r="T16" s="4"/>
      <c r="U16" s="54"/>
      <c r="V16" s="10"/>
      <c r="W16" s="10"/>
      <c r="X16" s="10"/>
      <c r="Y16" s="10"/>
    </row>
    <row r="17" spans="1:25" s="1" customFormat="1" ht="13.5">
      <c r="A17" s="1" t="s">
        <v>6</v>
      </c>
      <c r="D17" s="9">
        <v>-4343</v>
      </c>
      <c r="F17" s="9">
        <v>-5422</v>
      </c>
      <c r="G17" s="10"/>
      <c r="H17" s="9">
        <f>D17</f>
        <v>-4343</v>
      </c>
      <c r="I17" s="9"/>
      <c r="J17" s="9">
        <v>-5422</v>
      </c>
      <c r="K17" s="12"/>
      <c r="L17" s="12"/>
      <c r="M17" s="12"/>
      <c r="N17" s="12"/>
      <c r="O17" s="12"/>
      <c r="P17" s="12"/>
      <c r="Q17" s="12"/>
      <c r="R17" s="12"/>
      <c r="S17" s="12"/>
      <c r="T17" s="1" t="s">
        <v>6</v>
      </c>
      <c r="U17" s="54"/>
      <c r="V17" s="9">
        <f>-8101-5483</f>
        <v>-13584</v>
      </c>
      <c r="W17" s="9">
        <v>-8645</v>
      </c>
      <c r="X17" s="10">
        <f>+H17-W17</f>
        <v>4302</v>
      </c>
      <c r="Y17" s="9">
        <v>-19685</v>
      </c>
    </row>
    <row r="18" spans="4:25" s="1" customFormat="1" ht="9.75" customHeight="1">
      <c r="D18" s="9"/>
      <c r="F18" s="9"/>
      <c r="G18" s="10"/>
      <c r="H18" s="9"/>
      <c r="I18" s="9"/>
      <c r="J18" s="9"/>
      <c r="K18" s="12"/>
      <c r="L18" s="12"/>
      <c r="M18" s="12"/>
      <c r="N18" s="12"/>
      <c r="O18" s="12"/>
      <c r="P18" s="12"/>
      <c r="Q18" s="12"/>
      <c r="R18" s="12"/>
      <c r="S18" s="12"/>
      <c r="U18" s="54"/>
      <c r="V18" s="9"/>
      <c r="W18" s="9"/>
      <c r="X18" s="10"/>
      <c r="Y18" s="9"/>
    </row>
    <row r="19" spans="1:25" s="1" customFormat="1" ht="13.5">
      <c r="A19" s="1" t="s">
        <v>150</v>
      </c>
      <c r="D19" s="13">
        <v>75</v>
      </c>
      <c r="F19" s="13">
        <v>40</v>
      </c>
      <c r="G19" s="10"/>
      <c r="H19" s="13">
        <f>D19</f>
        <v>75</v>
      </c>
      <c r="I19" s="9"/>
      <c r="J19" s="197">
        <v>40</v>
      </c>
      <c r="K19" s="12"/>
      <c r="L19" s="12"/>
      <c r="M19" s="12"/>
      <c r="N19" s="12"/>
      <c r="O19" s="12"/>
      <c r="P19" s="12"/>
      <c r="Q19" s="12"/>
      <c r="R19" s="12"/>
      <c r="S19" s="12"/>
      <c r="T19" s="1" t="s">
        <v>119</v>
      </c>
      <c r="U19" s="54"/>
      <c r="V19" s="10">
        <v>271</v>
      </c>
      <c r="W19" s="10">
        <v>199</v>
      </c>
      <c r="X19" s="10">
        <f>+H19-W19</f>
        <v>-124</v>
      </c>
      <c r="Y19" s="10">
        <v>158</v>
      </c>
    </row>
    <row r="20" spans="4:25" s="1" customFormat="1" ht="9.75" customHeight="1">
      <c r="D20" s="9"/>
      <c r="F20" s="9"/>
      <c r="G20" s="10"/>
      <c r="H20" s="9"/>
      <c r="I20" s="9"/>
      <c r="J20" s="11"/>
      <c r="K20" s="12"/>
      <c r="L20" s="12"/>
      <c r="M20" s="12"/>
      <c r="N20" s="12"/>
      <c r="O20" s="12"/>
      <c r="P20" s="12"/>
      <c r="Q20" s="12"/>
      <c r="R20" s="12"/>
      <c r="S20" s="12"/>
      <c r="U20" s="54"/>
      <c r="V20" s="10"/>
      <c r="W20" s="10"/>
      <c r="X20" s="10"/>
      <c r="Y20" s="10"/>
    </row>
    <row r="21" spans="1:25" s="1" customFormat="1" ht="13.5">
      <c r="A21" s="82" t="s">
        <v>7</v>
      </c>
      <c r="D21" s="9">
        <f>SUM(D15:D19)</f>
        <v>808</v>
      </c>
      <c r="F21" s="9">
        <f>SUM(F15:F19)</f>
        <v>404</v>
      </c>
      <c r="G21" s="10"/>
      <c r="H21" s="9">
        <f>SUM(H15:H19)</f>
        <v>808</v>
      </c>
      <c r="I21" s="9"/>
      <c r="J21" s="9">
        <f>SUM(J15:J19)</f>
        <v>404</v>
      </c>
      <c r="K21" s="9"/>
      <c r="L21" s="9"/>
      <c r="M21" s="9"/>
      <c r="N21" s="9"/>
      <c r="O21" s="9"/>
      <c r="P21" s="9"/>
      <c r="Q21" s="9"/>
      <c r="R21" s="9"/>
      <c r="S21" s="9"/>
      <c r="T21" s="1" t="s">
        <v>7</v>
      </c>
      <c r="U21" s="9"/>
      <c r="V21" s="10">
        <f>SUM(V15:V19)</f>
        <v>1237</v>
      </c>
      <c r="W21" s="10">
        <f>SUM(W15:W19)</f>
        <v>824</v>
      </c>
      <c r="X21" s="10">
        <f>SUM(X15:X19)</f>
        <v>-16</v>
      </c>
      <c r="Y21" s="10">
        <f>SUM(Y15:Y19)</f>
        <v>1492</v>
      </c>
    </row>
    <row r="22" spans="1:25" s="1" customFormat="1" ht="9.75" customHeight="1">
      <c r="A22" s="82"/>
      <c r="D22" s="9"/>
      <c r="F22" s="9"/>
      <c r="G22" s="10"/>
      <c r="H22" s="9"/>
      <c r="I22" s="9"/>
      <c r="J22" s="9"/>
      <c r="K22" s="9"/>
      <c r="L22" s="9"/>
      <c r="M22" s="9"/>
      <c r="N22" s="9"/>
      <c r="O22" s="9"/>
      <c r="P22" s="9"/>
      <c r="Q22" s="9"/>
      <c r="R22" s="9"/>
      <c r="S22" s="9"/>
      <c r="U22" s="9"/>
      <c r="V22" s="10"/>
      <c r="W22" s="10"/>
      <c r="X22" s="10"/>
      <c r="Y22" s="10"/>
    </row>
    <row r="23" spans="1:25" s="1" customFormat="1" ht="13.5">
      <c r="A23" s="1" t="s">
        <v>8</v>
      </c>
      <c r="D23" s="9">
        <v>14</v>
      </c>
      <c r="F23" s="9">
        <v>16</v>
      </c>
      <c r="G23" s="10"/>
      <c r="H23" s="9">
        <f>D23</f>
        <v>14</v>
      </c>
      <c r="I23" s="9"/>
      <c r="J23" s="9">
        <v>16</v>
      </c>
      <c r="K23" s="12"/>
      <c r="L23" s="12"/>
      <c r="M23" s="12"/>
      <c r="N23" s="12"/>
      <c r="O23" s="12"/>
      <c r="P23" s="12"/>
      <c r="Q23" s="12"/>
      <c r="R23" s="12"/>
      <c r="S23" s="12"/>
      <c r="T23" s="1" t="s">
        <v>8</v>
      </c>
      <c r="U23" s="54"/>
      <c r="V23" s="10">
        <v>65</v>
      </c>
      <c r="W23" s="10">
        <v>53</v>
      </c>
      <c r="X23" s="10">
        <f>+H23-W23</f>
        <v>-39</v>
      </c>
      <c r="Y23" s="10">
        <v>73</v>
      </c>
    </row>
    <row r="24" spans="4:25" s="1" customFormat="1" ht="9.75" customHeight="1">
      <c r="D24" s="9"/>
      <c r="F24" s="9"/>
      <c r="G24" s="10"/>
      <c r="H24" s="9"/>
      <c r="I24" s="9"/>
      <c r="J24" s="9"/>
      <c r="K24" s="12"/>
      <c r="L24" s="12"/>
      <c r="M24" s="12"/>
      <c r="N24" s="12"/>
      <c r="O24" s="12"/>
      <c r="P24" s="12"/>
      <c r="Q24" s="12"/>
      <c r="R24" s="12"/>
      <c r="S24" s="12"/>
      <c r="U24" s="54"/>
      <c r="V24" s="10"/>
      <c r="W24" s="10"/>
      <c r="X24" s="10"/>
      <c r="Y24" s="10"/>
    </row>
    <row r="25" spans="1:25" s="1" customFormat="1" ht="13.5">
      <c r="A25" s="1" t="s">
        <v>9</v>
      </c>
      <c r="D25" s="13">
        <v>-32</v>
      </c>
      <c r="F25" s="13">
        <v>-62</v>
      </c>
      <c r="G25" s="10"/>
      <c r="H25" s="13">
        <f>D25</f>
        <v>-32</v>
      </c>
      <c r="I25" s="9"/>
      <c r="J25" s="13">
        <v>-62</v>
      </c>
      <c r="K25" s="12"/>
      <c r="L25" s="12"/>
      <c r="M25" s="12"/>
      <c r="N25" s="12"/>
      <c r="O25" s="12"/>
      <c r="P25" s="12"/>
      <c r="Q25" s="12"/>
      <c r="R25" s="12"/>
      <c r="S25" s="12"/>
      <c r="T25" s="1" t="s">
        <v>9</v>
      </c>
      <c r="U25" s="54"/>
      <c r="V25" s="9">
        <v>-168</v>
      </c>
      <c r="W25" s="9">
        <v>-96</v>
      </c>
      <c r="X25" s="10">
        <f>+H25-W25</f>
        <v>64</v>
      </c>
      <c r="Y25" s="9">
        <v>-245</v>
      </c>
    </row>
    <row r="26" spans="4:25" s="1" customFormat="1" ht="9.75" customHeight="1">
      <c r="D26" s="9"/>
      <c r="F26" s="9"/>
      <c r="G26" s="10"/>
      <c r="H26" s="9"/>
      <c r="I26" s="9"/>
      <c r="J26" s="12"/>
      <c r="K26" s="12"/>
      <c r="L26" s="12"/>
      <c r="M26" s="12"/>
      <c r="N26" s="12"/>
      <c r="O26" s="12"/>
      <c r="P26" s="12"/>
      <c r="Q26" s="12"/>
      <c r="R26" s="12"/>
      <c r="S26" s="12"/>
      <c r="U26" s="54"/>
      <c r="V26" s="9"/>
      <c r="W26" s="9"/>
      <c r="X26" s="10"/>
      <c r="Y26" s="9"/>
    </row>
    <row r="27" spans="1:25" s="1" customFormat="1" ht="13.5">
      <c r="A27" s="82" t="s">
        <v>10</v>
      </c>
      <c r="D27" s="9">
        <f>SUM(D21:D25)</f>
        <v>790</v>
      </c>
      <c r="F27" s="9">
        <f>SUM(F21:F25)</f>
        <v>358</v>
      </c>
      <c r="G27" s="10"/>
      <c r="H27" s="9">
        <f>SUM(H21:H25)</f>
        <v>790</v>
      </c>
      <c r="I27" s="9"/>
      <c r="J27" s="9">
        <f>SUM(J21:J25)</f>
        <v>358</v>
      </c>
      <c r="K27" s="9"/>
      <c r="L27" s="9"/>
      <c r="M27" s="9"/>
      <c r="N27" s="9"/>
      <c r="O27" s="9"/>
      <c r="P27" s="9"/>
      <c r="Q27" s="9"/>
      <c r="R27" s="9"/>
      <c r="S27" s="9"/>
      <c r="T27" s="1" t="s">
        <v>10</v>
      </c>
      <c r="U27" s="54"/>
      <c r="V27" s="10">
        <f>SUM(V21:V25)</f>
        <v>1134</v>
      </c>
      <c r="W27" s="10">
        <f>SUM(W21:W25)</f>
        <v>781</v>
      </c>
      <c r="X27" s="10">
        <f>SUM(X21:X25)</f>
        <v>9</v>
      </c>
      <c r="Y27" s="10">
        <f>SUM(Y21:Y25)</f>
        <v>1320</v>
      </c>
    </row>
    <row r="28" spans="1:25" s="1" customFormat="1" ht="9.75" customHeight="1">
      <c r="A28" s="82"/>
      <c r="D28" s="9"/>
      <c r="F28" s="9"/>
      <c r="G28" s="10"/>
      <c r="H28" s="9"/>
      <c r="I28" s="9"/>
      <c r="J28" s="9"/>
      <c r="K28" s="9"/>
      <c r="L28" s="9"/>
      <c r="M28" s="9"/>
      <c r="N28" s="9"/>
      <c r="O28" s="9"/>
      <c r="P28" s="9"/>
      <c r="Q28" s="9"/>
      <c r="R28" s="9"/>
      <c r="S28" s="9"/>
      <c r="U28" s="54"/>
      <c r="V28" s="10"/>
      <c r="W28" s="10"/>
      <c r="X28" s="10"/>
      <c r="Y28" s="10"/>
    </row>
    <row r="29" spans="1:25" s="1" customFormat="1" ht="13.5">
      <c r="A29" s="1" t="s">
        <v>11</v>
      </c>
      <c r="D29" s="13">
        <v>-159</v>
      </c>
      <c r="F29" s="13">
        <v>-113</v>
      </c>
      <c r="G29" s="10"/>
      <c r="H29" s="13">
        <f>D29</f>
        <v>-159</v>
      </c>
      <c r="I29" s="9"/>
      <c r="J29" s="13">
        <v>-113</v>
      </c>
      <c r="K29" s="12"/>
      <c r="L29" s="12"/>
      <c r="M29" s="12"/>
      <c r="N29" s="12"/>
      <c r="O29" s="12"/>
      <c r="P29" s="12"/>
      <c r="Q29" s="12"/>
      <c r="R29" s="12"/>
      <c r="S29" s="12"/>
      <c r="T29" s="1" t="s">
        <v>11</v>
      </c>
      <c r="U29" s="55"/>
      <c r="V29" s="9">
        <v>-428</v>
      </c>
      <c r="W29" s="9">
        <v>-272</v>
      </c>
      <c r="X29" s="10">
        <f>+H29-W29</f>
        <v>113</v>
      </c>
      <c r="Y29" s="9">
        <v>-521</v>
      </c>
    </row>
    <row r="30" spans="4:25" s="1" customFormat="1" ht="9.75" customHeight="1">
      <c r="D30" s="9"/>
      <c r="E30" s="4"/>
      <c r="F30" s="9"/>
      <c r="G30" s="10"/>
      <c r="H30" s="9"/>
      <c r="I30" s="9"/>
      <c r="J30" s="11"/>
      <c r="K30" s="12"/>
      <c r="L30" s="12"/>
      <c r="M30" s="12"/>
      <c r="N30" s="12"/>
      <c r="O30" s="12"/>
      <c r="P30" s="12"/>
      <c r="Q30" s="12"/>
      <c r="R30" s="12"/>
      <c r="S30" s="12"/>
      <c r="U30" s="55"/>
      <c r="V30" s="9"/>
      <c r="W30" s="9"/>
      <c r="X30" s="10"/>
      <c r="Y30" s="9"/>
    </row>
    <row r="31" spans="1:25" s="1" customFormat="1" ht="14.25" thickBot="1">
      <c r="A31" s="82" t="s">
        <v>13</v>
      </c>
      <c r="D31" s="144">
        <f>SUM(D27:D29)</f>
        <v>631</v>
      </c>
      <c r="E31" s="9"/>
      <c r="F31" s="144">
        <f>SUM(F27:F29)</f>
        <v>245</v>
      </c>
      <c r="G31" s="9"/>
      <c r="H31" s="144">
        <f>SUM(H27:H29)</f>
        <v>631</v>
      </c>
      <c r="I31" s="9"/>
      <c r="J31" s="144">
        <f>SUM(J27:J29)</f>
        <v>245</v>
      </c>
      <c r="K31" s="9"/>
      <c r="L31" s="9"/>
      <c r="M31" s="9"/>
      <c r="N31" s="9"/>
      <c r="O31" s="9"/>
      <c r="P31" s="9"/>
      <c r="Q31" s="9"/>
      <c r="R31" s="9"/>
      <c r="S31" s="9"/>
      <c r="T31" s="1" t="s">
        <v>12</v>
      </c>
      <c r="U31" s="55"/>
      <c r="V31" s="9">
        <f>SUM(V27:V29)</f>
        <v>706</v>
      </c>
      <c r="W31" s="9">
        <f>SUM(W27:W29)</f>
        <v>509</v>
      </c>
      <c r="X31" s="9">
        <f>SUM(X27:X29)</f>
        <v>122</v>
      </c>
      <c r="Y31" s="9">
        <f>SUM(Y27:Y29)</f>
        <v>799</v>
      </c>
    </row>
    <row r="32" spans="1:25" s="1" customFormat="1" ht="14.25" thickTop="1">
      <c r="A32" s="16"/>
      <c r="B32" s="16"/>
      <c r="C32" s="16"/>
      <c r="D32" s="101"/>
      <c r="E32" s="10"/>
      <c r="F32" s="101"/>
      <c r="G32" s="10"/>
      <c r="H32" s="10"/>
      <c r="I32" s="10"/>
      <c r="J32" s="12"/>
      <c r="K32" s="12"/>
      <c r="L32" s="12"/>
      <c r="M32" s="12"/>
      <c r="N32" s="12"/>
      <c r="O32" s="12"/>
      <c r="P32" s="12"/>
      <c r="Q32" s="12"/>
      <c r="R32" s="12"/>
      <c r="S32" s="12"/>
      <c r="T32" s="16"/>
      <c r="U32" s="15"/>
      <c r="V32" s="10"/>
      <c r="W32" s="10"/>
      <c r="X32" s="10"/>
      <c r="Y32" s="10"/>
    </row>
    <row r="33" spans="1:25" s="1" customFormat="1" ht="13.5">
      <c r="A33" s="16"/>
      <c r="B33" s="16"/>
      <c r="C33" s="16"/>
      <c r="D33" s="101"/>
      <c r="E33" s="10"/>
      <c r="F33" s="101"/>
      <c r="G33" s="10"/>
      <c r="H33" s="10"/>
      <c r="I33" s="10"/>
      <c r="J33" s="12"/>
      <c r="K33" s="12"/>
      <c r="L33" s="12"/>
      <c r="M33" s="12"/>
      <c r="N33" s="12"/>
      <c r="O33" s="12"/>
      <c r="P33" s="12"/>
      <c r="Q33" s="12"/>
      <c r="R33" s="12"/>
      <c r="S33" s="12"/>
      <c r="T33" s="16"/>
      <c r="U33" s="15"/>
      <c r="V33" s="10"/>
      <c r="W33" s="10"/>
      <c r="X33" s="10"/>
      <c r="Y33" s="10"/>
    </row>
    <row r="34" spans="1:25" s="1" customFormat="1" ht="13.5">
      <c r="A34" s="146" t="s">
        <v>154</v>
      </c>
      <c r="B34" s="102"/>
      <c r="C34" s="102"/>
      <c r="D34" s="103"/>
      <c r="E34" s="103"/>
      <c r="F34" s="104"/>
      <c r="G34" s="105"/>
      <c r="H34" s="106"/>
      <c r="I34" s="105"/>
      <c r="J34" s="105"/>
      <c r="M34" s="12"/>
      <c r="N34" s="12"/>
      <c r="O34" s="12"/>
      <c r="P34" s="12"/>
      <c r="Q34" s="12"/>
      <c r="R34" s="12"/>
      <c r="S34" s="12"/>
      <c r="T34" s="16"/>
      <c r="U34" s="15"/>
      <c r="V34" s="10"/>
      <c r="W34" s="10"/>
      <c r="X34" s="10"/>
      <c r="Y34" s="10"/>
    </row>
    <row r="35" spans="1:25" s="1" customFormat="1" ht="4.5" customHeight="1">
      <c r="A35" s="146"/>
      <c r="B35" s="102"/>
      <c r="C35" s="102"/>
      <c r="D35" s="103"/>
      <c r="E35" s="103"/>
      <c r="F35" s="104"/>
      <c r="G35" s="105"/>
      <c r="H35" s="106"/>
      <c r="I35" s="105"/>
      <c r="J35" s="105"/>
      <c r="M35" s="12"/>
      <c r="N35" s="12"/>
      <c r="O35" s="12"/>
      <c r="P35" s="12"/>
      <c r="Q35" s="12"/>
      <c r="R35" s="12"/>
      <c r="S35" s="12"/>
      <c r="T35" s="16"/>
      <c r="U35" s="15"/>
      <c r="V35" s="10"/>
      <c r="W35" s="10"/>
      <c r="X35" s="10"/>
      <c r="Y35" s="10"/>
    </row>
    <row r="36" spans="1:25" s="1" customFormat="1" ht="13.5">
      <c r="A36" s="102" t="s">
        <v>155</v>
      </c>
      <c r="C36" s="102"/>
      <c r="D36" s="108">
        <f>D40-D38</f>
        <v>594</v>
      </c>
      <c r="E36" s="108"/>
      <c r="F36" s="108">
        <f>F40-F38</f>
        <v>270</v>
      </c>
      <c r="G36" s="105"/>
      <c r="H36" s="108">
        <f>H40-H38</f>
        <v>594</v>
      </c>
      <c r="I36" s="105"/>
      <c r="J36" s="108">
        <f>J40-J38</f>
        <v>270</v>
      </c>
      <c r="M36" s="12"/>
      <c r="N36" s="12"/>
      <c r="O36" s="12"/>
      <c r="P36" s="12"/>
      <c r="Q36" s="12"/>
      <c r="R36" s="12"/>
      <c r="S36" s="12"/>
      <c r="T36" s="16"/>
      <c r="U36" s="15"/>
      <c r="V36" s="10"/>
      <c r="W36" s="10"/>
      <c r="X36" s="10"/>
      <c r="Y36" s="10"/>
    </row>
    <row r="37" spans="1:25" s="1" customFormat="1" ht="4.5" customHeight="1">
      <c r="A37" s="102"/>
      <c r="C37" s="102"/>
      <c r="D37" s="108"/>
      <c r="E37" s="108"/>
      <c r="F37" s="108"/>
      <c r="G37" s="105"/>
      <c r="H37" s="108"/>
      <c r="I37" s="105"/>
      <c r="J37" s="108"/>
      <c r="M37" s="12"/>
      <c r="N37" s="12"/>
      <c r="O37" s="12"/>
      <c r="P37" s="12"/>
      <c r="Q37" s="12"/>
      <c r="R37" s="12"/>
      <c r="S37" s="12"/>
      <c r="T37" s="16"/>
      <c r="U37" s="15"/>
      <c r="V37" s="10"/>
      <c r="W37" s="10"/>
      <c r="X37" s="10"/>
      <c r="Y37" s="10"/>
    </row>
    <row r="38" spans="1:25" s="1" customFormat="1" ht="13.5">
      <c r="A38" s="109" t="s">
        <v>156</v>
      </c>
      <c r="C38" s="109"/>
      <c r="D38" s="13">
        <v>37</v>
      </c>
      <c r="F38" s="70">
        <v>-25</v>
      </c>
      <c r="G38" s="10"/>
      <c r="H38" s="13">
        <f>D38</f>
        <v>37</v>
      </c>
      <c r="I38" s="9"/>
      <c r="J38" s="70">
        <v>-25</v>
      </c>
      <c r="M38" s="12"/>
      <c r="N38" s="12"/>
      <c r="O38" s="12"/>
      <c r="P38" s="12"/>
      <c r="Q38" s="12"/>
      <c r="R38" s="12"/>
      <c r="S38" s="12"/>
      <c r="T38" s="16"/>
      <c r="U38" s="15"/>
      <c r="V38" s="10"/>
      <c r="W38" s="10"/>
      <c r="X38" s="10"/>
      <c r="Y38" s="10"/>
    </row>
    <row r="39" spans="1:25" s="1" customFormat="1" ht="4.5" customHeight="1">
      <c r="A39" s="109"/>
      <c r="C39" s="109"/>
      <c r="D39" s="9"/>
      <c r="E39" s="4"/>
      <c r="F39" s="11"/>
      <c r="G39" s="10"/>
      <c r="H39" s="9"/>
      <c r="I39" s="9"/>
      <c r="J39" s="11"/>
      <c r="M39" s="12"/>
      <c r="N39" s="12"/>
      <c r="O39" s="12"/>
      <c r="P39" s="12"/>
      <c r="Q39" s="12"/>
      <c r="R39" s="12"/>
      <c r="S39" s="12"/>
      <c r="T39" s="16"/>
      <c r="U39" s="15"/>
      <c r="V39" s="10"/>
      <c r="W39" s="10"/>
      <c r="X39" s="10"/>
      <c r="Y39" s="10"/>
    </row>
    <row r="40" spans="1:25" s="1" customFormat="1" ht="14.25" thickBot="1">
      <c r="A40" s="107"/>
      <c r="B40" s="109"/>
      <c r="C40" s="109"/>
      <c r="D40" s="144">
        <f>SUM(D31:D31)</f>
        <v>631</v>
      </c>
      <c r="F40" s="145">
        <f>SUM(F31:F31)</f>
        <v>245</v>
      </c>
      <c r="G40" s="10"/>
      <c r="H40" s="144">
        <f>SUM(H31:H31)</f>
        <v>631</v>
      </c>
      <c r="I40" s="9"/>
      <c r="J40" s="145">
        <f>SUM(J31:J31)</f>
        <v>245</v>
      </c>
      <c r="M40" s="12"/>
      <c r="N40" s="12"/>
      <c r="O40" s="12"/>
      <c r="P40" s="12"/>
      <c r="Q40" s="12"/>
      <c r="R40" s="12"/>
      <c r="S40" s="12"/>
      <c r="T40" s="16"/>
      <c r="U40" s="15"/>
      <c r="V40" s="10"/>
      <c r="W40" s="10"/>
      <c r="X40" s="10"/>
      <c r="Y40" s="10"/>
    </row>
    <row r="41" spans="1:25" s="1" customFormat="1" ht="14.25" thickTop="1">
      <c r="A41" s="16"/>
      <c r="B41" s="16"/>
      <c r="C41" s="16"/>
      <c r="D41" s="101"/>
      <c r="E41" s="10"/>
      <c r="F41" s="10"/>
      <c r="G41" s="10"/>
      <c r="H41" s="12"/>
      <c r="I41" s="12"/>
      <c r="J41" s="12"/>
      <c r="M41" s="12"/>
      <c r="N41" s="12"/>
      <c r="O41" s="12"/>
      <c r="P41" s="12"/>
      <c r="Q41" s="12"/>
      <c r="R41" s="12"/>
      <c r="S41" s="12"/>
      <c r="T41" s="16"/>
      <c r="U41" s="15"/>
      <c r="V41" s="10"/>
      <c r="W41" s="10"/>
      <c r="X41" s="10"/>
      <c r="Y41" s="10"/>
    </row>
    <row r="42" spans="1:25" s="1" customFormat="1" ht="13.5">
      <c r="A42" s="16"/>
      <c r="B42" s="16"/>
      <c r="C42" s="16"/>
      <c r="D42" s="101"/>
      <c r="E42" s="10"/>
      <c r="F42" s="101"/>
      <c r="G42" s="10"/>
      <c r="H42" s="10"/>
      <c r="I42" s="10"/>
      <c r="J42" s="12"/>
      <c r="K42" s="12"/>
      <c r="L42" s="12"/>
      <c r="M42" s="12"/>
      <c r="N42" s="12"/>
      <c r="O42" s="12"/>
      <c r="P42" s="12"/>
      <c r="Q42" s="12"/>
      <c r="R42" s="12"/>
      <c r="S42" s="12"/>
      <c r="T42" s="16"/>
      <c r="U42" s="15"/>
      <c r="V42" s="10"/>
      <c r="W42" s="10"/>
      <c r="X42" s="10"/>
      <c r="Y42" s="10"/>
    </row>
    <row r="43" spans="1:25" s="1" customFormat="1" ht="13.5" hidden="1">
      <c r="A43" s="16" t="s">
        <v>138</v>
      </c>
      <c r="B43" s="16"/>
      <c r="C43" s="16"/>
      <c r="D43" s="10">
        <v>150000</v>
      </c>
      <c r="E43" s="10"/>
      <c r="F43" s="15">
        <v>150000</v>
      </c>
      <c r="G43" s="10"/>
      <c r="H43" s="10">
        <v>150000</v>
      </c>
      <c r="I43" s="10"/>
      <c r="J43" s="15">
        <v>150000</v>
      </c>
      <c r="K43" s="15"/>
      <c r="L43" s="15"/>
      <c r="M43" s="15"/>
      <c r="N43" s="15"/>
      <c r="O43" s="15"/>
      <c r="P43" s="15"/>
      <c r="Q43" s="15"/>
      <c r="R43" s="15"/>
      <c r="S43" s="15"/>
      <c r="T43" s="16" t="s">
        <v>14</v>
      </c>
      <c r="U43" s="15"/>
      <c r="V43" s="10">
        <v>150000</v>
      </c>
      <c r="W43" s="10">
        <v>150000</v>
      </c>
      <c r="X43" s="10">
        <v>150000</v>
      </c>
      <c r="Y43" s="10">
        <v>150000</v>
      </c>
    </row>
    <row r="44" spans="1:28" ht="13.5" hidden="1">
      <c r="A44" s="1"/>
      <c r="B44" s="1"/>
      <c r="C44" s="1"/>
      <c r="D44" s="4"/>
      <c r="E44" s="4"/>
      <c r="F44" s="4"/>
      <c r="G44" s="4"/>
      <c r="H44" s="4"/>
      <c r="I44" s="4"/>
      <c r="J44" s="4"/>
      <c r="K44" s="4"/>
      <c r="L44" s="4"/>
      <c r="M44" s="4"/>
      <c r="N44" s="4"/>
      <c r="O44" s="4"/>
      <c r="P44" s="4"/>
      <c r="Q44" s="4"/>
      <c r="R44" s="4"/>
      <c r="S44" s="4"/>
      <c r="T44" s="1"/>
      <c r="U44" s="4"/>
      <c r="V44" s="4"/>
      <c r="W44" s="4"/>
      <c r="X44" s="4"/>
      <c r="Y44" s="4"/>
      <c r="Z44" s="1"/>
      <c r="AA44" s="1"/>
      <c r="AB44" s="1"/>
    </row>
    <row r="45" spans="1:28" ht="13.5">
      <c r="A45" s="1"/>
      <c r="B45" s="1"/>
      <c r="C45" s="1"/>
      <c r="D45" s="4"/>
      <c r="E45" s="4"/>
      <c r="F45" s="4"/>
      <c r="G45" s="4"/>
      <c r="H45" s="4"/>
      <c r="I45" s="4"/>
      <c r="J45" s="4"/>
      <c r="K45" s="4"/>
      <c r="L45" s="4"/>
      <c r="M45" s="4"/>
      <c r="N45" s="4"/>
      <c r="O45" s="4"/>
      <c r="P45" s="4"/>
      <c r="Q45" s="4"/>
      <c r="R45" s="4"/>
      <c r="S45" s="4"/>
      <c r="T45" s="1"/>
      <c r="U45" s="4"/>
      <c r="V45" s="4"/>
      <c r="W45" s="4"/>
      <c r="X45" s="4"/>
      <c r="Y45" s="4"/>
      <c r="Z45" s="1"/>
      <c r="AA45" s="1"/>
      <c r="AB45" s="1"/>
    </row>
    <row r="46" spans="1:13" s="186" customFormat="1" ht="13.5">
      <c r="A46" s="16" t="s">
        <v>138</v>
      </c>
      <c r="B46" s="16"/>
      <c r="C46" s="16"/>
      <c r="D46" s="27">
        <v>150000</v>
      </c>
      <c r="E46" s="10"/>
      <c r="F46" s="10">
        <v>150000</v>
      </c>
      <c r="G46" s="10"/>
      <c r="H46" s="27">
        <v>150000</v>
      </c>
      <c r="I46" s="10"/>
      <c r="J46" s="10">
        <v>150000</v>
      </c>
      <c r="K46" s="15"/>
      <c r="L46" s="15"/>
      <c r="M46" s="185"/>
    </row>
    <row r="47" spans="1:18" s="187" customFormat="1" ht="13.5">
      <c r="A47" s="16"/>
      <c r="B47" s="16"/>
      <c r="C47" s="16"/>
      <c r="D47" s="49"/>
      <c r="E47" s="10"/>
      <c r="F47" s="10"/>
      <c r="G47" s="10"/>
      <c r="H47" s="49"/>
      <c r="I47" s="10"/>
      <c r="J47" s="10"/>
      <c r="K47" s="4"/>
      <c r="L47" s="4"/>
      <c r="M47" s="186"/>
      <c r="N47" s="186"/>
      <c r="O47" s="186"/>
      <c r="P47" s="186"/>
      <c r="Q47" s="186"/>
      <c r="R47" s="186"/>
    </row>
    <row r="48" spans="1:18" s="187" customFormat="1" ht="13.5">
      <c r="A48" s="16" t="s">
        <v>91</v>
      </c>
      <c r="B48" s="16"/>
      <c r="C48" s="16"/>
      <c r="D48" s="49">
        <v>150000</v>
      </c>
      <c r="E48" s="10"/>
      <c r="F48" s="10">
        <v>150000</v>
      </c>
      <c r="G48" s="10"/>
      <c r="H48" s="49">
        <v>150000</v>
      </c>
      <c r="I48" s="10"/>
      <c r="J48" s="10">
        <v>150000</v>
      </c>
      <c r="K48" s="17"/>
      <c r="L48" s="17"/>
      <c r="M48" s="186"/>
      <c r="N48" s="186"/>
      <c r="O48" s="186"/>
      <c r="P48" s="186"/>
      <c r="Q48" s="186"/>
      <c r="R48" s="186"/>
    </row>
    <row r="49" spans="1:18" s="187" customFormat="1" ht="13.5">
      <c r="A49" s="1"/>
      <c r="B49" s="1"/>
      <c r="C49" s="1"/>
      <c r="D49" s="49"/>
      <c r="E49" s="4"/>
      <c r="F49" s="4"/>
      <c r="G49" s="4"/>
      <c r="H49" s="49"/>
      <c r="I49" s="4"/>
      <c r="J49" s="4"/>
      <c r="K49" s="4"/>
      <c r="L49" s="4"/>
      <c r="M49" s="186"/>
      <c r="N49" s="186"/>
      <c r="O49" s="186"/>
      <c r="P49" s="186"/>
      <c r="Q49" s="186"/>
      <c r="R49" s="186"/>
    </row>
    <row r="50" spans="1:28" ht="13.5">
      <c r="A50" s="18" t="s">
        <v>15</v>
      </c>
      <c r="B50" s="18"/>
      <c r="C50" s="1"/>
      <c r="D50" s="35">
        <f>(D36/D43)*100</f>
        <v>0.396</v>
      </c>
      <c r="E50" s="35"/>
      <c r="F50" s="35">
        <f>(F36/F43)*100</f>
        <v>0.18</v>
      </c>
      <c r="G50" s="95"/>
      <c r="H50" s="35">
        <f>(H36/H43)*100</f>
        <v>0.396</v>
      </c>
      <c r="I50" s="35"/>
      <c r="J50" s="35">
        <f>(J36/J43)*100</f>
        <v>0.18</v>
      </c>
      <c r="K50" s="17"/>
      <c r="L50" s="17"/>
      <c r="M50" s="17"/>
      <c r="N50" s="17"/>
      <c r="O50" s="17"/>
      <c r="P50" s="17"/>
      <c r="Q50" s="17"/>
      <c r="R50" s="17"/>
      <c r="S50" s="17"/>
      <c r="T50" s="18" t="s">
        <v>15</v>
      </c>
      <c r="U50" s="19"/>
      <c r="V50" s="17" t="e">
        <f>(#REF!/#REF!)*100</f>
        <v>#REF!</v>
      </c>
      <c r="W50" s="17" t="e">
        <f>(#REF!/#REF!)*100</f>
        <v>#REF!</v>
      </c>
      <c r="X50" s="17" t="e">
        <f>(#REF!/#REF!)*100</f>
        <v>#REF!</v>
      </c>
      <c r="Y50" s="17" t="e">
        <f>(#REF!/#REF!)*100</f>
        <v>#REF!</v>
      </c>
      <c r="Z50" s="1"/>
      <c r="AA50" s="1"/>
      <c r="AB50" s="1"/>
    </row>
    <row r="51" spans="1:28" ht="9.75" customHeight="1">
      <c r="A51" s="18"/>
      <c r="B51" s="18"/>
      <c r="C51" s="1"/>
      <c r="D51" s="35"/>
      <c r="E51" s="35"/>
      <c r="F51" s="35"/>
      <c r="G51" s="95"/>
      <c r="H51" s="35"/>
      <c r="I51" s="35"/>
      <c r="J51" s="35"/>
      <c r="K51" s="17"/>
      <c r="L51" s="17"/>
      <c r="M51" s="17"/>
      <c r="N51" s="17"/>
      <c r="O51" s="17"/>
      <c r="P51" s="17"/>
      <c r="Q51" s="17"/>
      <c r="R51" s="17"/>
      <c r="S51" s="17"/>
      <c r="T51" s="18"/>
      <c r="U51" s="19"/>
      <c r="V51" s="17"/>
      <c r="W51" s="17"/>
      <c r="X51" s="17"/>
      <c r="Y51" s="17"/>
      <c r="Z51" s="1"/>
      <c r="AA51" s="1"/>
      <c r="AB51" s="1"/>
    </row>
    <row r="52" spans="1:28" ht="13.5">
      <c r="A52" s="1" t="s">
        <v>16</v>
      </c>
      <c r="B52" s="1"/>
      <c r="C52" s="1"/>
      <c r="D52" s="96" t="s">
        <v>17</v>
      </c>
      <c r="E52" s="35"/>
      <c r="F52" s="96" t="s">
        <v>17</v>
      </c>
      <c r="G52" s="35"/>
      <c r="H52" s="96" t="s">
        <v>17</v>
      </c>
      <c r="I52" s="96"/>
      <c r="J52" s="96" t="s">
        <v>17</v>
      </c>
      <c r="K52" s="19"/>
      <c r="L52" s="19"/>
      <c r="M52" s="19"/>
      <c r="N52" s="19"/>
      <c r="O52" s="19"/>
      <c r="P52" s="19"/>
      <c r="Q52" s="19"/>
      <c r="R52" s="19"/>
      <c r="S52" s="19"/>
      <c r="T52" s="1" t="s">
        <v>16</v>
      </c>
      <c r="U52" s="19"/>
      <c r="V52" s="19" t="s">
        <v>17</v>
      </c>
      <c r="W52" s="19" t="s">
        <v>17</v>
      </c>
      <c r="X52" s="19" t="s">
        <v>17</v>
      </c>
      <c r="Y52" s="19" t="s">
        <v>17</v>
      </c>
      <c r="Z52" s="1"/>
      <c r="AA52" s="1"/>
      <c r="AB52" s="1"/>
    </row>
    <row r="53" spans="1:22" ht="13.5">
      <c r="A53" s="1"/>
      <c r="B53" s="1"/>
      <c r="C53" s="1"/>
      <c r="D53" s="19"/>
      <c r="E53" s="4"/>
      <c r="F53" s="15"/>
      <c r="G53" s="4"/>
      <c r="H53" s="19"/>
      <c r="I53" s="4"/>
      <c r="J53" s="19"/>
      <c r="K53" s="19"/>
      <c r="L53" s="19"/>
      <c r="M53" s="19"/>
      <c r="N53" s="19"/>
      <c r="O53" s="19"/>
      <c r="P53" s="19"/>
      <c r="Q53" s="19"/>
      <c r="R53" s="19"/>
      <c r="S53" s="19"/>
      <c r="T53" s="56"/>
      <c r="U53" s="56"/>
      <c r="V53" s="19"/>
    </row>
    <row r="54" spans="1:22" ht="13.5">
      <c r="A54" s="1"/>
      <c r="B54" s="1"/>
      <c r="C54" s="1"/>
      <c r="D54" s="19"/>
      <c r="E54" s="4"/>
      <c r="F54" s="15"/>
      <c r="G54" s="4"/>
      <c r="H54" s="19"/>
      <c r="I54" s="4"/>
      <c r="J54" s="19"/>
      <c r="K54" s="19"/>
      <c r="L54" s="19"/>
      <c r="M54" s="19"/>
      <c r="N54" s="19"/>
      <c r="O54" s="19"/>
      <c r="P54" s="19"/>
      <c r="Q54" s="19"/>
      <c r="R54" s="19"/>
      <c r="S54" s="19"/>
      <c r="T54" s="56"/>
      <c r="U54" s="56"/>
      <c r="V54" s="19"/>
    </row>
    <row r="55" spans="1:21" ht="13.5">
      <c r="A55" s="1"/>
      <c r="B55" s="1"/>
      <c r="C55" s="1"/>
      <c r="D55" s="19"/>
      <c r="E55" s="4"/>
      <c r="F55" s="15"/>
      <c r="G55" s="4"/>
      <c r="H55" s="19"/>
      <c r="I55" s="4"/>
      <c r="J55" s="19"/>
      <c r="K55" s="19"/>
      <c r="L55" s="19"/>
      <c r="M55" s="19"/>
      <c r="N55" s="19"/>
      <c r="O55" s="19"/>
      <c r="P55" s="19"/>
      <c r="Q55" s="19"/>
      <c r="R55" s="19"/>
      <c r="S55" s="19"/>
      <c r="T55" s="56"/>
      <c r="U55" s="56"/>
    </row>
    <row r="56" spans="1:21" ht="30" customHeight="1">
      <c r="A56" s="199" t="s">
        <v>210</v>
      </c>
      <c r="B56" s="200"/>
      <c r="C56" s="200"/>
      <c r="D56" s="200"/>
      <c r="E56" s="200"/>
      <c r="F56" s="200"/>
      <c r="G56" s="200"/>
      <c r="H56" s="200"/>
      <c r="I56" s="200"/>
      <c r="J56" s="200"/>
      <c r="K56" s="84"/>
      <c r="L56" s="84"/>
      <c r="M56" s="84"/>
      <c r="N56" s="84"/>
      <c r="O56" s="84"/>
      <c r="P56" s="84"/>
      <c r="Q56" s="84"/>
      <c r="R56" s="84"/>
      <c r="S56" s="84"/>
      <c r="T56" s="56"/>
      <c r="U56" s="56"/>
    </row>
  </sheetData>
  <mergeCells count="7">
    <mergeCell ref="A56:J56"/>
    <mergeCell ref="A4:J4"/>
    <mergeCell ref="A1:J1"/>
    <mergeCell ref="A2:J2"/>
    <mergeCell ref="A3:J3"/>
    <mergeCell ref="D7:F7"/>
    <mergeCell ref="H7:J7"/>
  </mergeCells>
  <printOptions/>
  <pageMargins left="0.85" right="0.5" top="0.75" bottom="0.75" header="0.5" footer="0.5"/>
  <pageSetup fitToHeight="1" fitToWidth="1" horizontalDpi="600" verticalDpi="600" orientation="portrait" paperSize="9" scale="87" r:id="rId1"/>
  <headerFooter alignWithMargins="0">
    <oddFooter>&amp;R&amp;"Times New Roman,Italic"&amp;9Page &amp;P / &amp;N
&amp;D - &amp;T</oddFooter>
  </headerFooter>
  <rowBreaks count="1" manualBreakCount="1">
    <brk id="56" max="9" man="1"/>
  </rowBreaks>
</worksheet>
</file>

<file path=xl/worksheets/sheet2.xml><?xml version="1.0" encoding="utf-8"?>
<worksheet xmlns="http://schemas.openxmlformats.org/spreadsheetml/2006/main" xmlns:r="http://schemas.openxmlformats.org/officeDocument/2006/relationships">
  <sheetPr>
    <pageSetUpPr fitToPage="1"/>
  </sheetPr>
  <dimension ref="A1:S796"/>
  <sheetViews>
    <sheetView view="pageBreakPreview" zoomScale="75" zoomScaleSheetLayoutView="75" workbookViewId="0" topLeftCell="A1">
      <selection activeCell="J68" sqref="J68"/>
    </sheetView>
  </sheetViews>
  <sheetFormatPr defaultColWidth="9.140625" defaultRowHeight="12.75"/>
  <cols>
    <col min="1" max="1" width="3.7109375" style="22" customWidth="1"/>
    <col min="2" max="2" width="12.8515625" style="22" customWidth="1"/>
    <col min="3" max="3" width="23.7109375" style="22" customWidth="1"/>
    <col min="4" max="4" width="21.00390625" style="22" customWidth="1"/>
    <col min="5" max="5" width="1.7109375" style="22" customWidth="1"/>
    <col min="6" max="6" width="13.8515625" style="22" customWidth="1"/>
    <col min="7" max="7" width="1.7109375" style="22" customWidth="1"/>
    <col min="8" max="8" width="9.00390625" style="22" customWidth="1"/>
    <col min="9" max="9" width="1.7109375" style="22" customWidth="1"/>
    <col min="10" max="10" width="13.8515625" style="22" customWidth="1"/>
    <col min="11" max="11" width="1.7109375" style="22" customWidth="1"/>
    <col min="12" max="12" width="2.57421875" style="22" customWidth="1"/>
    <col min="13" max="13" width="3.7109375" style="22" customWidth="1"/>
    <col min="14" max="15" width="10.28125" style="22" bestFit="1" customWidth="1"/>
    <col min="16" max="16" width="9.140625" style="22" customWidth="1"/>
    <col min="17" max="17" width="11.28125" style="22" bestFit="1" customWidth="1"/>
    <col min="18" max="16384" width="9.140625" style="22" customWidth="1"/>
  </cols>
  <sheetData>
    <row r="1" spans="1:13" ht="13.5">
      <c r="A1" s="201" t="s">
        <v>18</v>
      </c>
      <c r="B1" s="201"/>
      <c r="C1" s="201"/>
      <c r="D1" s="201"/>
      <c r="E1" s="201"/>
      <c r="F1" s="201"/>
      <c r="G1" s="201"/>
      <c r="H1" s="201"/>
      <c r="I1" s="201"/>
      <c r="J1" s="201"/>
      <c r="K1" s="48"/>
      <c r="L1" s="36"/>
      <c r="M1" s="36"/>
    </row>
    <row r="2" spans="1:13" ht="13.5">
      <c r="A2" s="201" t="s">
        <v>187</v>
      </c>
      <c r="B2" s="201"/>
      <c r="C2" s="201"/>
      <c r="D2" s="201"/>
      <c r="E2" s="201"/>
      <c r="F2" s="201"/>
      <c r="G2" s="201"/>
      <c r="H2" s="201"/>
      <c r="I2" s="201"/>
      <c r="J2" s="201"/>
      <c r="K2" s="48"/>
      <c r="L2" s="36"/>
      <c r="M2" s="36"/>
    </row>
    <row r="3" spans="1:13" ht="13.5">
      <c r="A3" s="201" t="s">
        <v>19</v>
      </c>
      <c r="B3" s="201"/>
      <c r="C3" s="201"/>
      <c r="D3" s="201"/>
      <c r="E3" s="201"/>
      <c r="F3" s="201"/>
      <c r="G3" s="201"/>
      <c r="H3" s="201"/>
      <c r="I3" s="201"/>
      <c r="J3" s="201"/>
      <c r="K3" s="2"/>
      <c r="L3" s="20"/>
      <c r="M3" s="20"/>
    </row>
    <row r="4" spans="1:13" ht="13.5">
      <c r="A4" s="201" t="s">
        <v>194</v>
      </c>
      <c r="B4" s="201"/>
      <c r="C4" s="201"/>
      <c r="D4" s="201"/>
      <c r="E4" s="201"/>
      <c r="F4" s="201"/>
      <c r="G4" s="201"/>
      <c r="H4" s="201"/>
      <c r="I4" s="201"/>
      <c r="J4" s="201"/>
      <c r="K4" s="2"/>
      <c r="L4" s="20"/>
      <c r="M4" s="20"/>
    </row>
    <row r="5" spans="1:13" ht="7.5" customHeight="1">
      <c r="A5" s="149"/>
      <c r="B5" s="149"/>
      <c r="C5" s="149"/>
      <c r="D5" s="149"/>
      <c r="E5" s="149"/>
      <c r="F5" s="149"/>
      <c r="G5" s="149"/>
      <c r="H5" s="149"/>
      <c r="I5" s="149"/>
      <c r="J5" s="149"/>
      <c r="K5" s="2"/>
      <c r="L5" s="20"/>
      <c r="M5" s="20"/>
    </row>
    <row r="6" spans="1:13" ht="7.5" customHeight="1">
      <c r="A6" s="148"/>
      <c r="B6" s="148"/>
      <c r="C6" s="148"/>
      <c r="D6" s="148"/>
      <c r="E6" s="148"/>
      <c r="F6" s="148"/>
      <c r="G6" s="148"/>
      <c r="H6" s="148"/>
      <c r="I6" s="148"/>
      <c r="J6" s="148"/>
      <c r="K6" s="148"/>
      <c r="L6" s="57"/>
      <c r="M6" s="57"/>
    </row>
    <row r="7" spans="1:14" ht="13.5">
      <c r="A7" s="4"/>
      <c r="B7" s="4"/>
      <c r="C7" s="4"/>
      <c r="D7" s="4"/>
      <c r="E7" s="4"/>
      <c r="F7" s="190" t="s">
        <v>254</v>
      </c>
      <c r="G7" s="57"/>
      <c r="H7" s="57"/>
      <c r="I7" s="57"/>
      <c r="J7" s="5" t="s">
        <v>255</v>
      </c>
      <c r="K7" s="5"/>
      <c r="L7" s="5"/>
      <c r="M7" s="5"/>
      <c r="N7" s="42"/>
    </row>
    <row r="8" spans="1:14" ht="13.5">
      <c r="A8" s="4"/>
      <c r="B8" s="4"/>
      <c r="C8" s="4"/>
      <c r="D8" s="4"/>
      <c r="E8" s="4"/>
      <c r="F8" s="5" t="s">
        <v>205</v>
      </c>
      <c r="G8" s="5"/>
      <c r="H8" s="5"/>
      <c r="I8" s="4"/>
      <c r="J8" s="5" t="s">
        <v>256</v>
      </c>
      <c r="K8" s="5"/>
      <c r="L8" s="5"/>
      <c r="M8" s="5"/>
      <c r="N8" s="42"/>
    </row>
    <row r="9" spans="1:14" ht="13.5">
      <c r="A9" s="4"/>
      <c r="B9" s="4"/>
      <c r="C9" s="4"/>
      <c r="D9" s="4"/>
      <c r="E9" s="4"/>
      <c r="F9" s="5" t="s">
        <v>206</v>
      </c>
      <c r="G9" s="5"/>
      <c r="H9" s="5"/>
      <c r="I9" s="4"/>
      <c r="J9" s="5" t="s">
        <v>257</v>
      </c>
      <c r="K9" s="5"/>
      <c r="L9" s="5"/>
      <c r="M9" s="5"/>
      <c r="N9" s="42"/>
    </row>
    <row r="10" spans="1:14" ht="13.5">
      <c r="A10" s="4"/>
      <c r="B10" s="4"/>
      <c r="C10" s="4"/>
      <c r="D10" s="4"/>
      <c r="E10" s="4"/>
      <c r="F10" s="5" t="s">
        <v>193</v>
      </c>
      <c r="G10" s="5"/>
      <c r="H10" s="5"/>
      <c r="I10" s="4"/>
      <c r="J10" s="5" t="s">
        <v>207</v>
      </c>
      <c r="K10" s="5"/>
      <c r="L10" s="5"/>
      <c r="M10" s="5"/>
      <c r="N10" s="42"/>
    </row>
    <row r="11" spans="1:14" ht="13.5">
      <c r="A11" s="4"/>
      <c r="B11" s="4"/>
      <c r="C11" s="4"/>
      <c r="D11" s="4"/>
      <c r="E11" s="4"/>
      <c r="F11" s="36" t="s">
        <v>180</v>
      </c>
      <c r="G11" s="5"/>
      <c r="H11" s="5"/>
      <c r="I11" s="4"/>
      <c r="J11" s="36" t="s">
        <v>211</v>
      </c>
      <c r="K11" s="5"/>
      <c r="L11" s="5"/>
      <c r="M11" s="5"/>
      <c r="N11" s="42"/>
    </row>
    <row r="12" spans="1:17" ht="13.5">
      <c r="A12" s="8"/>
      <c r="B12" s="8"/>
      <c r="C12" s="8"/>
      <c r="D12" s="8"/>
      <c r="E12" s="8"/>
      <c r="F12" s="52" t="s">
        <v>4</v>
      </c>
      <c r="G12" s="52"/>
      <c r="H12" s="52"/>
      <c r="I12" s="8"/>
      <c r="J12" s="52" t="s">
        <v>4</v>
      </c>
      <c r="K12" s="5"/>
      <c r="L12" s="5"/>
      <c r="M12" s="5"/>
      <c r="N12" s="42"/>
      <c r="O12" s="42"/>
      <c r="P12" s="42"/>
      <c r="Q12" s="55"/>
    </row>
    <row r="13" spans="1:17" ht="7.5" customHeight="1">
      <c r="A13" s="4"/>
      <c r="B13" s="4"/>
      <c r="C13" s="4"/>
      <c r="D13" s="4"/>
      <c r="E13" s="4"/>
      <c r="F13" s="24"/>
      <c r="G13" s="24"/>
      <c r="H13" s="24"/>
      <c r="I13" s="4"/>
      <c r="J13" s="24"/>
      <c r="K13" s="24"/>
      <c r="L13" s="24"/>
      <c r="M13" s="25"/>
      <c r="N13" s="42"/>
      <c r="O13" s="42"/>
      <c r="P13" s="42"/>
      <c r="Q13" s="55"/>
    </row>
    <row r="14" spans="1:17" ht="13.5">
      <c r="A14" s="26" t="s">
        <v>166</v>
      </c>
      <c r="B14" s="27"/>
      <c r="C14" s="27"/>
      <c r="D14" s="27"/>
      <c r="E14" s="9"/>
      <c r="F14" s="64">
        <f>14040-2829</f>
        <v>11211</v>
      </c>
      <c r="G14" s="9"/>
      <c r="H14" s="9"/>
      <c r="I14" s="9"/>
      <c r="J14" s="64">
        <v>11265</v>
      </c>
      <c r="K14" s="9"/>
      <c r="L14" s="9"/>
      <c r="M14" s="9"/>
      <c r="N14" s="42"/>
      <c r="O14" s="42"/>
      <c r="P14" s="42"/>
      <c r="Q14" s="55"/>
    </row>
    <row r="15" spans="1:17" ht="13.5">
      <c r="A15" s="26" t="s">
        <v>234</v>
      </c>
      <c r="B15" s="27"/>
      <c r="C15" s="27"/>
      <c r="D15" s="27"/>
      <c r="E15" s="9"/>
      <c r="F15" s="64">
        <v>2829</v>
      </c>
      <c r="G15" s="9"/>
      <c r="H15" s="9"/>
      <c r="I15" s="9"/>
      <c r="J15" s="64">
        <v>2839</v>
      </c>
      <c r="K15" s="9"/>
      <c r="L15" s="9"/>
      <c r="M15" s="9"/>
      <c r="N15" s="42"/>
      <c r="O15" s="42"/>
      <c r="P15" s="42"/>
      <c r="Q15" s="55"/>
    </row>
    <row r="16" spans="1:17" ht="13.5">
      <c r="A16" s="26" t="s">
        <v>222</v>
      </c>
      <c r="B16" s="27"/>
      <c r="C16" s="27"/>
      <c r="D16" s="27"/>
      <c r="E16" s="9"/>
      <c r="F16" s="64">
        <v>252</v>
      </c>
      <c r="G16" s="9"/>
      <c r="H16" s="9"/>
      <c r="I16" s="9"/>
      <c r="J16" s="64">
        <v>0</v>
      </c>
      <c r="K16" s="9"/>
      <c r="L16" s="9"/>
      <c r="M16" s="9"/>
      <c r="N16" s="42"/>
      <c r="O16" s="42"/>
      <c r="P16" s="42"/>
      <c r="Q16" s="55"/>
    </row>
    <row r="17" spans="1:17" ht="13.5">
      <c r="A17" s="26" t="s">
        <v>20</v>
      </c>
      <c r="B17" s="27"/>
      <c r="C17" s="27"/>
      <c r="D17" s="27"/>
      <c r="E17" s="9"/>
      <c r="F17" s="64">
        <v>20</v>
      </c>
      <c r="G17" s="9"/>
      <c r="H17" s="9"/>
      <c r="I17" s="9"/>
      <c r="J17" s="64">
        <v>20</v>
      </c>
      <c r="K17" s="9"/>
      <c r="L17" s="9"/>
      <c r="M17" s="9"/>
      <c r="N17" s="42"/>
      <c r="O17" s="42"/>
      <c r="P17" s="42"/>
      <c r="Q17" s="55"/>
    </row>
    <row r="18" spans="1:17" ht="13.5">
      <c r="A18" s="26" t="s">
        <v>21</v>
      </c>
      <c r="B18" s="27"/>
      <c r="C18" s="27"/>
      <c r="D18" s="27"/>
      <c r="E18" s="9"/>
      <c r="F18" s="93">
        <v>5418</v>
      </c>
      <c r="G18" s="9"/>
      <c r="H18" s="9"/>
      <c r="I18" s="9"/>
      <c r="J18" s="93">
        <v>5418</v>
      </c>
      <c r="K18" s="9"/>
      <c r="L18" s="9"/>
      <c r="M18" s="9"/>
      <c r="N18" s="42"/>
      <c r="O18" s="42"/>
      <c r="P18" s="42"/>
      <c r="Q18" s="55"/>
    </row>
    <row r="19" spans="1:17" ht="13.5">
      <c r="A19" s="27"/>
      <c r="B19" s="27"/>
      <c r="C19" s="27"/>
      <c r="D19" s="27"/>
      <c r="E19" s="9"/>
      <c r="F19" s="64">
        <f>SUM(F14:F18)</f>
        <v>19730</v>
      </c>
      <c r="G19" s="9"/>
      <c r="H19" s="9"/>
      <c r="I19" s="9"/>
      <c r="J19" s="64">
        <f>SUM(J14:J18)</f>
        <v>19542</v>
      </c>
      <c r="K19" s="9"/>
      <c r="L19" s="9"/>
      <c r="M19" s="9"/>
      <c r="N19" s="42"/>
      <c r="O19" s="42"/>
      <c r="P19" s="42"/>
      <c r="Q19" s="55"/>
    </row>
    <row r="20" spans="1:17" ht="13.5">
      <c r="A20" s="26" t="s">
        <v>22</v>
      </c>
      <c r="B20" s="27"/>
      <c r="C20" s="27"/>
      <c r="D20" s="27"/>
      <c r="E20" s="13"/>
      <c r="F20" s="93"/>
      <c r="G20" s="13"/>
      <c r="H20" s="9"/>
      <c r="I20" s="13"/>
      <c r="J20" s="93"/>
      <c r="K20" s="13"/>
      <c r="L20" s="9"/>
      <c r="M20" s="28"/>
      <c r="N20" s="42"/>
      <c r="O20" s="42"/>
      <c r="P20" s="42"/>
      <c r="Q20" s="55"/>
    </row>
    <row r="21" spans="1:17" ht="13.5">
      <c r="A21" s="27"/>
      <c r="B21" s="27" t="s">
        <v>23</v>
      </c>
      <c r="C21" s="27"/>
      <c r="D21" s="27"/>
      <c r="E21" s="29"/>
      <c r="F21" s="64">
        <v>3237</v>
      </c>
      <c r="G21" s="30"/>
      <c r="H21" s="9"/>
      <c r="I21" s="29"/>
      <c r="J21" s="64">
        <v>3108</v>
      </c>
      <c r="K21" s="30"/>
      <c r="L21" s="9"/>
      <c r="M21" s="9"/>
      <c r="N21" s="42"/>
      <c r="O21" s="42"/>
      <c r="P21" s="42"/>
      <c r="Q21" s="42"/>
    </row>
    <row r="22" spans="1:14" ht="13.5">
      <c r="A22" s="27"/>
      <c r="B22" s="27" t="s">
        <v>24</v>
      </c>
      <c r="C22" s="27"/>
      <c r="D22" s="27"/>
      <c r="E22" s="29"/>
      <c r="F22" s="64">
        <v>7830</v>
      </c>
      <c r="G22" s="30"/>
      <c r="H22" s="9"/>
      <c r="I22" s="29"/>
      <c r="J22" s="64">
        <v>8127</v>
      </c>
      <c r="K22" s="30"/>
      <c r="L22" s="9"/>
      <c r="M22" s="9"/>
      <c r="N22" s="42"/>
    </row>
    <row r="23" spans="1:14" ht="13.5">
      <c r="A23" s="27"/>
      <c r="B23" s="27" t="s">
        <v>25</v>
      </c>
      <c r="C23" s="27"/>
      <c r="D23" s="27"/>
      <c r="E23" s="29"/>
      <c r="F23" s="64">
        <v>1177</v>
      </c>
      <c r="G23" s="30"/>
      <c r="H23" s="9"/>
      <c r="I23" s="29"/>
      <c r="J23" s="64">
        <v>1436</v>
      </c>
      <c r="K23" s="30"/>
      <c r="L23" s="9"/>
      <c r="M23" s="9"/>
      <c r="N23" s="42"/>
    </row>
    <row r="24" spans="1:14" ht="13.5">
      <c r="A24" s="27"/>
      <c r="B24" s="27" t="s">
        <v>26</v>
      </c>
      <c r="C24" s="27"/>
      <c r="D24" s="27"/>
      <c r="E24" s="29"/>
      <c r="F24" s="64">
        <v>2328</v>
      </c>
      <c r="G24" s="30"/>
      <c r="H24" s="9"/>
      <c r="I24" s="29"/>
      <c r="J24" s="64">
        <v>1977</v>
      </c>
      <c r="K24" s="30"/>
      <c r="L24" s="9"/>
      <c r="M24" s="9"/>
      <c r="N24" s="42"/>
    </row>
    <row r="25" spans="1:14" ht="13.5">
      <c r="A25" s="27"/>
      <c r="B25" s="27" t="s">
        <v>160</v>
      </c>
      <c r="C25" s="27"/>
      <c r="D25" s="27"/>
      <c r="E25" s="29"/>
      <c r="F25" s="64">
        <v>969</v>
      </c>
      <c r="G25" s="30"/>
      <c r="H25" s="9"/>
      <c r="I25" s="29"/>
      <c r="J25" s="64">
        <v>1125</v>
      </c>
      <c r="K25" s="30"/>
      <c r="L25" s="9"/>
      <c r="M25" s="9"/>
      <c r="N25" s="42"/>
    </row>
    <row r="26" spans="1:14" ht="13.5">
      <c r="A26" s="27"/>
      <c r="B26" s="27"/>
      <c r="C26" s="27"/>
      <c r="D26" s="27"/>
      <c r="E26" s="29"/>
      <c r="F26" s="166">
        <f>SUM(F21:F25)</f>
        <v>15541</v>
      </c>
      <c r="G26" s="30"/>
      <c r="H26" s="9"/>
      <c r="I26" s="29"/>
      <c r="J26" s="166">
        <f>SUM(J21:J25)</f>
        <v>15773</v>
      </c>
      <c r="K26" s="30"/>
      <c r="L26" s="9"/>
      <c r="M26" s="9"/>
      <c r="N26" s="60"/>
    </row>
    <row r="27" spans="1:15" ht="13.5">
      <c r="A27" s="26" t="s">
        <v>27</v>
      </c>
      <c r="B27" s="27"/>
      <c r="C27" s="27"/>
      <c r="D27" s="27"/>
      <c r="E27" s="29"/>
      <c r="F27" s="64"/>
      <c r="G27" s="30"/>
      <c r="H27" s="9"/>
      <c r="I27" s="29"/>
      <c r="J27" s="64"/>
      <c r="K27" s="30"/>
      <c r="L27" s="9"/>
      <c r="M27" s="9"/>
      <c r="N27" s="42"/>
      <c r="O27" s="38"/>
    </row>
    <row r="28" spans="1:14" ht="13.5">
      <c r="A28" s="27"/>
      <c r="B28" s="27" t="s">
        <v>28</v>
      </c>
      <c r="C28" s="27"/>
      <c r="D28" s="27"/>
      <c r="E28" s="29"/>
      <c r="F28" s="64">
        <v>2321</v>
      </c>
      <c r="G28" s="30"/>
      <c r="H28" s="9"/>
      <c r="I28" s="29"/>
      <c r="J28" s="64">
        <v>2666</v>
      </c>
      <c r="K28" s="30"/>
      <c r="L28" s="9"/>
      <c r="M28" s="9"/>
      <c r="N28" s="42"/>
    </row>
    <row r="29" spans="1:14" ht="13.5">
      <c r="A29" s="27"/>
      <c r="B29" s="27" t="s">
        <v>29</v>
      </c>
      <c r="C29" s="27"/>
      <c r="D29" s="27"/>
      <c r="E29" s="29"/>
      <c r="F29" s="64">
        <v>352</v>
      </c>
      <c r="G29" s="30"/>
      <c r="H29" s="9"/>
      <c r="I29" s="29"/>
      <c r="J29" s="64">
        <v>601</v>
      </c>
      <c r="K29" s="30"/>
      <c r="L29" s="9"/>
      <c r="M29" s="9"/>
      <c r="N29" s="42"/>
    </row>
    <row r="30" spans="1:14" ht="13.5">
      <c r="A30" s="27"/>
      <c r="B30" s="27" t="s">
        <v>30</v>
      </c>
      <c r="C30" s="27"/>
      <c r="D30" s="27"/>
      <c r="E30" s="29"/>
      <c r="F30" s="64">
        <v>81</v>
      </c>
      <c r="G30" s="30"/>
      <c r="H30" s="9"/>
      <c r="I30" s="29"/>
      <c r="J30" s="64">
        <v>18</v>
      </c>
      <c r="K30" s="30"/>
      <c r="L30" s="9"/>
      <c r="M30" s="28"/>
      <c r="N30" s="42"/>
    </row>
    <row r="31" spans="1:14" ht="13.5">
      <c r="A31" s="27"/>
      <c r="B31" s="27" t="s">
        <v>128</v>
      </c>
      <c r="C31" s="27"/>
      <c r="D31" s="27"/>
      <c r="E31" s="29"/>
      <c r="F31" s="64">
        <v>115</v>
      </c>
      <c r="G31" s="30"/>
      <c r="H31" s="9"/>
      <c r="I31" s="29"/>
      <c r="J31" s="64">
        <v>146</v>
      </c>
      <c r="K31" s="30"/>
      <c r="L31" s="9"/>
      <c r="M31" s="28"/>
      <c r="N31" s="42"/>
    </row>
    <row r="32" spans="1:14" ht="13.5">
      <c r="A32" s="27"/>
      <c r="B32" s="27" t="s">
        <v>31</v>
      </c>
      <c r="C32" s="27"/>
      <c r="D32" s="27"/>
      <c r="E32" s="29"/>
      <c r="F32" s="64">
        <v>1525</v>
      </c>
      <c r="G32" s="30"/>
      <c r="H32" s="9"/>
      <c r="I32" s="29"/>
      <c r="J32" s="64">
        <v>1753</v>
      </c>
      <c r="K32" s="30"/>
      <c r="L32" s="9"/>
      <c r="M32" s="9"/>
      <c r="N32" s="42"/>
    </row>
    <row r="33" spans="1:16" ht="13.5">
      <c r="A33" s="27"/>
      <c r="B33" s="27" t="s">
        <v>32</v>
      </c>
      <c r="C33" s="27"/>
      <c r="D33" s="27"/>
      <c r="E33" s="29"/>
      <c r="F33" s="64">
        <v>15</v>
      </c>
      <c r="G33" s="30"/>
      <c r="H33" s="9"/>
      <c r="I33" s="29"/>
      <c r="J33" s="64">
        <v>3</v>
      </c>
      <c r="K33" s="30"/>
      <c r="L33" s="9"/>
      <c r="M33" s="9"/>
      <c r="N33" s="42"/>
      <c r="O33" s="9"/>
      <c r="P33" s="9"/>
    </row>
    <row r="34" spans="1:19" ht="13.5">
      <c r="A34" s="27"/>
      <c r="B34" s="27"/>
      <c r="C34" s="27"/>
      <c r="D34" s="27"/>
      <c r="E34" s="29"/>
      <c r="F34" s="166">
        <f>SUM(F28:F33)</f>
        <v>4409</v>
      </c>
      <c r="G34" s="30"/>
      <c r="H34" s="9"/>
      <c r="I34" s="29"/>
      <c r="J34" s="166">
        <f>SUM(J28:J33)</f>
        <v>5187</v>
      </c>
      <c r="K34" s="30"/>
      <c r="L34" s="9"/>
      <c r="M34" s="9"/>
      <c r="N34" s="42"/>
      <c r="O34" s="42"/>
      <c r="P34" s="42"/>
      <c r="Q34" s="42"/>
      <c r="R34" s="42"/>
      <c r="S34" s="42"/>
    </row>
    <row r="35" spans="1:19" ht="8.25" customHeight="1">
      <c r="A35" s="27"/>
      <c r="B35" s="27"/>
      <c r="C35" s="27"/>
      <c r="D35" s="27"/>
      <c r="E35" s="31"/>
      <c r="F35" s="93"/>
      <c r="G35" s="32"/>
      <c r="H35" s="9"/>
      <c r="I35" s="31"/>
      <c r="J35" s="93"/>
      <c r="K35" s="32"/>
      <c r="L35" s="9"/>
      <c r="M35" s="9"/>
      <c r="N35" s="42"/>
      <c r="O35" s="42"/>
      <c r="P35" s="42"/>
      <c r="Q35" s="42"/>
      <c r="R35" s="42"/>
      <c r="S35" s="42"/>
    </row>
    <row r="36" spans="1:19" ht="8.25" customHeight="1">
      <c r="A36" s="27"/>
      <c r="B36" s="27"/>
      <c r="C36" s="27"/>
      <c r="D36" s="27"/>
      <c r="E36" s="9"/>
      <c r="F36" s="64"/>
      <c r="G36" s="9"/>
      <c r="H36" s="9"/>
      <c r="I36" s="9"/>
      <c r="J36" s="64"/>
      <c r="K36" s="9"/>
      <c r="L36" s="9"/>
      <c r="M36" s="9"/>
      <c r="N36" s="42"/>
      <c r="O36" s="42"/>
      <c r="P36" s="42"/>
      <c r="Q36" s="42"/>
      <c r="R36" s="42"/>
      <c r="S36" s="42"/>
    </row>
    <row r="37" spans="1:19" ht="13.5">
      <c r="A37" s="26" t="s">
        <v>33</v>
      </c>
      <c r="B37" s="27"/>
      <c r="C37" s="27"/>
      <c r="D37" s="27"/>
      <c r="E37" s="9"/>
      <c r="F37" s="64">
        <f>F26-F34</f>
        <v>11132</v>
      </c>
      <c r="G37" s="9"/>
      <c r="H37" s="9"/>
      <c r="I37" s="9"/>
      <c r="J37" s="64">
        <f>J26-J34</f>
        <v>10586</v>
      </c>
      <c r="K37" s="9"/>
      <c r="L37" s="9"/>
      <c r="M37" s="9"/>
      <c r="N37" s="42"/>
      <c r="O37" s="42"/>
      <c r="P37" s="42"/>
      <c r="Q37" s="42"/>
      <c r="R37" s="42"/>
      <c r="S37" s="42"/>
    </row>
    <row r="38" spans="1:14" ht="14.25" thickBot="1">
      <c r="A38" s="27"/>
      <c r="B38" s="27"/>
      <c r="C38" s="27"/>
      <c r="D38" s="27"/>
      <c r="E38" s="9"/>
      <c r="F38" s="167">
        <f>SUM(F19,F37)</f>
        <v>30862</v>
      </c>
      <c r="G38" s="28"/>
      <c r="H38" s="28"/>
      <c r="I38" s="28"/>
      <c r="J38" s="167">
        <f>SUM(J19,J37)</f>
        <v>30128</v>
      </c>
      <c r="K38" s="9"/>
      <c r="L38" s="9"/>
      <c r="M38" s="9"/>
      <c r="N38" s="42"/>
    </row>
    <row r="39" spans="1:14" ht="7.5" customHeight="1">
      <c r="A39" s="27"/>
      <c r="B39" s="27"/>
      <c r="C39" s="27"/>
      <c r="D39" s="27"/>
      <c r="E39" s="9"/>
      <c r="F39" s="64"/>
      <c r="G39" s="9"/>
      <c r="H39" s="9"/>
      <c r="I39" s="9"/>
      <c r="J39" s="64"/>
      <c r="K39" s="9"/>
      <c r="L39" s="9"/>
      <c r="M39" s="9"/>
      <c r="N39" s="42"/>
    </row>
    <row r="40" spans="1:14" ht="14.25">
      <c r="A40" s="33" t="s">
        <v>157</v>
      </c>
      <c r="B40" s="1"/>
      <c r="C40" s="27"/>
      <c r="D40" s="27"/>
      <c r="E40" s="9"/>
      <c r="F40" s="64"/>
      <c r="G40" s="9"/>
      <c r="H40" s="9"/>
      <c r="I40" s="9"/>
      <c r="J40" s="64"/>
      <c r="K40" s="9"/>
      <c r="L40" s="9"/>
      <c r="M40" s="9"/>
      <c r="N40" s="42"/>
    </row>
    <row r="41" spans="1:14" ht="13.5">
      <c r="A41" s="26" t="s">
        <v>171</v>
      </c>
      <c r="B41" s="1"/>
      <c r="C41" s="27"/>
      <c r="D41" s="27"/>
      <c r="E41" s="9"/>
      <c r="F41" s="64"/>
      <c r="G41" s="9"/>
      <c r="H41" s="9"/>
      <c r="I41" s="9"/>
      <c r="J41" s="64"/>
      <c r="K41" s="9"/>
      <c r="L41" s="9"/>
      <c r="M41" s="28"/>
      <c r="N41" s="42"/>
    </row>
    <row r="42" spans="1:14" ht="13.5">
      <c r="A42" s="27"/>
      <c r="B42" s="27" t="s">
        <v>167</v>
      </c>
      <c r="C42" s="27"/>
      <c r="D42" s="27"/>
      <c r="E42" s="9"/>
      <c r="F42" s="64">
        <v>15000</v>
      </c>
      <c r="G42" s="9"/>
      <c r="H42" s="9"/>
      <c r="I42" s="9"/>
      <c r="J42" s="64">
        <v>15000</v>
      </c>
      <c r="K42" s="9"/>
      <c r="L42" s="9"/>
      <c r="M42" s="9"/>
      <c r="N42" s="62"/>
    </row>
    <row r="43" spans="1:14" ht="13.5">
      <c r="A43" s="27"/>
      <c r="B43" s="27" t="s">
        <v>168</v>
      </c>
      <c r="C43" s="27"/>
      <c r="D43" s="27"/>
      <c r="E43" s="9"/>
      <c r="F43" s="64">
        <v>8019</v>
      </c>
      <c r="G43" s="9"/>
      <c r="H43" s="9"/>
      <c r="I43" s="9"/>
      <c r="J43" s="64">
        <v>8019</v>
      </c>
      <c r="K43" s="9"/>
      <c r="L43" s="9"/>
      <c r="M43" s="9"/>
      <c r="N43" s="63"/>
    </row>
    <row r="44" spans="1:14" ht="13.5">
      <c r="A44" s="27"/>
      <c r="B44" s="27" t="s">
        <v>169</v>
      </c>
      <c r="C44" s="27"/>
      <c r="D44" s="27"/>
      <c r="E44" s="9"/>
      <c r="F44" s="64">
        <v>0</v>
      </c>
      <c r="G44" s="9"/>
      <c r="H44" s="9"/>
      <c r="I44" s="9"/>
      <c r="J44" s="64">
        <v>0</v>
      </c>
      <c r="K44" s="9"/>
      <c r="L44" s="9"/>
      <c r="M44" s="9"/>
      <c r="N44" s="55"/>
    </row>
    <row r="45" spans="1:14" ht="13.5">
      <c r="A45" s="27"/>
      <c r="B45" s="27" t="s">
        <v>170</v>
      </c>
      <c r="C45" s="27"/>
      <c r="D45" s="27"/>
      <c r="E45" s="9"/>
      <c r="F45" s="93">
        <f>CSCE!J41</f>
        <v>6517</v>
      </c>
      <c r="G45" s="9"/>
      <c r="H45" s="9"/>
      <c r="I45" s="9"/>
      <c r="J45" s="93">
        <v>5923</v>
      </c>
      <c r="K45" s="9"/>
      <c r="L45" s="9"/>
      <c r="M45" s="9"/>
      <c r="N45" s="55"/>
    </row>
    <row r="46" spans="1:14" ht="6.75" customHeight="1">
      <c r="A46" s="27"/>
      <c r="B46" s="27"/>
      <c r="C46" s="27"/>
      <c r="D46" s="27"/>
      <c r="E46" s="9"/>
      <c r="F46" s="64"/>
      <c r="G46" s="9"/>
      <c r="H46" s="9"/>
      <c r="I46" s="9"/>
      <c r="J46" s="64"/>
      <c r="K46" s="9"/>
      <c r="L46" s="9"/>
      <c r="M46" s="9"/>
      <c r="N46" s="55"/>
    </row>
    <row r="47" spans="1:14" ht="13.5">
      <c r="A47" s="26"/>
      <c r="B47" s="27"/>
      <c r="C47" s="27"/>
      <c r="D47" s="27"/>
      <c r="E47" s="9"/>
      <c r="F47" s="64">
        <f>SUM(F42:F45)</f>
        <v>29536</v>
      </c>
      <c r="G47" s="9"/>
      <c r="H47" s="9"/>
      <c r="I47" s="9"/>
      <c r="J47" s="64">
        <f>SUM(J42:J45)</f>
        <v>28942</v>
      </c>
      <c r="K47" s="9"/>
      <c r="L47" s="9"/>
      <c r="M47" s="9"/>
      <c r="N47" s="64"/>
    </row>
    <row r="48" spans="1:14" ht="13.5">
      <c r="A48" s="34" t="s">
        <v>34</v>
      </c>
      <c r="B48" s="27"/>
      <c r="C48" s="27"/>
      <c r="D48" s="27"/>
      <c r="E48" s="9"/>
      <c r="F48" s="93">
        <v>696</v>
      </c>
      <c r="G48" s="9"/>
      <c r="H48" s="9"/>
      <c r="I48" s="9"/>
      <c r="J48" s="93">
        <v>659</v>
      </c>
      <c r="K48" s="9"/>
      <c r="L48" s="9"/>
      <c r="M48" s="9"/>
      <c r="N48" s="55"/>
    </row>
    <row r="49" spans="1:14" ht="7.5" customHeight="1">
      <c r="A49" s="34"/>
      <c r="B49" s="27"/>
      <c r="C49" s="27"/>
      <c r="D49" s="27"/>
      <c r="E49" s="9"/>
      <c r="F49" s="64"/>
      <c r="G49" s="9"/>
      <c r="H49" s="9"/>
      <c r="I49" s="9"/>
      <c r="J49" s="64"/>
      <c r="K49" s="9"/>
      <c r="L49" s="9"/>
      <c r="M49" s="9"/>
      <c r="N49" s="55"/>
    </row>
    <row r="50" spans="1:14" ht="13.5">
      <c r="A50" s="26" t="s">
        <v>151</v>
      </c>
      <c r="B50" s="27"/>
      <c r="C50" s="27"/>
      <c r="D50" s="27"/>
      <c r="E50" s="9"/>
      <c r="F50" s="64">
        <f>SUM(F47:F48)</f>
        <v>30232</v>
      </c>
      <c r="G50" s="9"/>
      <c r="H50" s="9"/>
      <c r="I50" s="9"/>
      <c r="J50" s="64">
        <f>SUM(J47:J48)</f>
        <v>29601</v>
      </c>
      <c r="K50" s="9"/>
      <c r="L50" s="9"/>
      <c r="M50" s="9"/>
      <c r="N50" s="55"/>
    </row>
    <row r="51" spans="1:14" ht="7.5" customHeight="1">
      <c r="A51" s="26"/>
      <c r="B51" s="27"/>
      <c r="C51" s="27"/>
      <c r="D51" s="27"/>
      <c r="E51" s="9"/>
      <c r="F51" s="64"/>
      <c r="G51" s="9"/>
      <c r="H51" s="9"/>
      <c r="I51" s="9"/>
      <c r="J51" s="64"/>
      <c r="K51" s="9"/>
      <c r="L51" s="9"/>
      <c r="M51" s="9"/>
      <c r="N51" s="55"/>
    </row>
    <row r="52" spans="1:14" ht="13.5">
      <c r="A52" s="26" t="s">
        <v>191</v>
      </c>
      <c r="B52" s="27"/>
      <c r="C52" s="27"/>
      <c r="D52" s="27"/>
      <c r="E52" s="9"/>
      <c r="F52" s="64"/>
      <c r="G52" s="9"/>
      <c r="H52" s="9"/>
      <c r="I52" s="9"/>
      <c r="J52" s="64"/>
      <c r="K52" s="9"/>
      <c r="L52" s="9"/>
      <c r="M52" s="9"/>
      <c r="N52" s="55"/>
    </row>
    <row r="53" spans="2:14" ht="13.5">
      <c r="B53" s="27" t="s">
        <v>35</v>
      </c>
      <c r="C53" s="27"/>
      <c r="D53" s="27"/>
      <c r="E53" s="9"/>
      <c r="F53" s="168">
        <v>285</v>
      </c>
      <c r="G53" s="9"/>
      <c r="H53" s="9"/>
      <c r="I53" s="9"/>
      <c r="J53" s="168">
        <v>182</v>
      </c>
      <c r="K53" s="9"/>
      <c r="L53" s="9"/>
      <c r="M53" s="9"/>
      <c r="N53" s="55"/>
    </row>
    <row r="54" spans="2:14" ht="13.5">
      <c r="B54" s="27" t="s">
        <v>36</v>
      </c>
      <c r="C54" s="27"/>
      <c r="D54" s="27"/>
      <c r="E54" s="9"/>
      <c r="F54" s="169">
        <v>0</v>
      </c>
      <c r="G54" s="9"/>
      <c r="H54" s="9"/>
      <c r="I54" s="9"/>
      <c r="J54" s="169">
        <v>0</v>
      </c>
      <c r="K54" s="9"/>
      <c r="L54" s="9"/>
      <c r="M54" s="9"/>
      <c r="N54" s="55"/>
    </row>
    <row r="55" spans="2:14" ht="13.5">
      <c r="B55" s="27" t="s">
        <v>37</v>
      </c>
      <c r="C55" s="27"/>
      <c r="D55" s="27"/>
      <c r="E55" s="9"/>
      <c r="F55" s="170">
        <v>345</v>
      </c>
      <c r="G55" s="9"/>
      <c r="H55" s="9"/>
      <c r="I55" s="9"/>
      <c r="J55" s="170">
        <v>345</v>
      </c>
      <c r="K55" s="9"/>
      <c r="L55" s="9"/>
      <c r="M55" s="9"/>
      <c r="N55" s="55"/>
    </row>
    <row r="56" spans="1:14" ht="7.5" customHeight="1">
      <c r="A56" s="27"/>
      <c r="B56" s="27"/>
      <c r="C56" s="27"/>
      <c r="D56" s="27"/>
      <c r="E56" s="9"/>
      <c r="F56" s="64"/>
      <c r="G56" s="9"/>
      <c r="H56" s="9"/>
      <c r="I56" s="9"/>
      <c r="J56" s="64"/>
      <c r="K56" s="9"/>
      <c r="L56" s="9"/>
      <c r="M56" s="9"/>
      <c r="N56" s="55"/>
    </row>
    <row r="57" spans="1:14" ht="13.5">
      <c r="A57" s="27"/>
      <c r="B57" s="27"/>
      <c r="C57" s="27"/>
      <c r="D57" s="27"/>
      <c r="E57" s="9"/>
      <c r="F57" s="64">
        <f>SUM(F53:F55)</f>
        <v>630</v>
      </c>
      <c r="G57" s="9"/>
      <c r="H57" s="9"/>
      <c r="I57" s="9"/>
      <c r="J57" s="64">
        <f>SUM(J53:J55)</f>
        <v>527</v>
      </c>
      <c r="K57" s="9"/>
      <c r="L57" s="9"/>
      <c r="M57" s="9"/>
      <c r="N57" s="55"/>
    </row>
    <row r="58" spans="1:15" ht="14.25" thickBot="1">
      <c r="A58" s="27"/>
      <c r="B58" s="27"/>
      <c r="C58" s="27"/>
      <c r="D58" s="27"/>
      <c r="E58" s="9"/>
      <c r="F58" s="167">
        <f>F50+F57</f>
        <v>30862</v>
      </c>
      <c r="G58" s="28"/>
      <c r="H58" s="9"/>
      <c r="I58" s="9"/>
      <c r="J58" s="167">
        <f>SUM(J57+J50)</f>
        <v>30128</v>
      </c>
      <c r="K58" s="9"/>
      <c r="L58" s="9"/>
      <c r="M58" s="9"/>
      <c r="N58" s="55"/>
      <c r="O58" s="54"/>
    </row>
    <row r="59" spans="1:15" ht="13.5">
      <c r="A59" s="27"/>
      <c r="B59" s="27"/>
      <c r="C59" s="27"/>
      <c r="D59" s="27"/>
      <c r="E59" s="9"/>
      <c r="F59" s="188"/>
      <c r="G59" s="28"/>
      <c r="H59" s="9"/>
      <c r="I59" s="9"/>
      <c r="J59" s="188"/>
      <c r="K59" s="9"/>
      <c r="L59" s="9"/>
      <c r="M59" s="9"/>
      <c r="N59" s="55"/>
      <c r="O59" s="54"/>
    </row>
    <row r="60" spans="1:15" ht="13.5">
      <c r="A60" s="27" t="s">
        <v>242</v>
      </c>
      <c r="B60" s="27"/>
      <c r="C60" s="27"/>
      <c r="D60" s="27"/>
      <c r="E60" s="27"/>
      <c r="F60" s="9"/>
      <c r="G60" s="9"/>
      <c r="H60" s="9"/>
      <c r="I60" s="27"/>
      <c r="J60" s="9"/>
      <c r="K60" s="9"/>
      <c r="L60" s="9"/>
      <c r="M60" s="9"/>
      <c r="N60" s="55"/>
      <c r="O60" s="54"/>
    </row>
    <row r="61" spans="1:15" ht="14.25" thickBot="1">
      <c r="A61" s="27" t="s">
        <v>243</v>
      </c>
      <c r="B61" s="27"/>
      <c r="C61" s="27"/>
      <c r="D61" s="27"/>
      <c r="E61" s="27"/>
      <c r="F61" s="171">
        <f>F50/150000</f>
        <v>0.20154666666666668</v>
      </c>
      <c r="G61" s="35"/>
      <c r="H61" s="9"/>
      <c r="I61" s="9"/>
      <c r="J61" s="171">
        <f>J50/150000</f>
        <v>0.19734</v>
      </c>
      <c r="K61" s="9"/>
      <c r="L61" s="9"/>
      <c r="M61" s="9"/>
      <c r="N61" s="55"/>
      <c r="O61" s="54"/>
    </row>
    <row r="62" spans="1:15" ht="13.5">
      <c r="A62" s="27"/>
      <c r="B62" s="27"/>
      <c r="C62" s="27"/>
      <c r="D62" s="27"/>
      <c r="E62" s="27"/>
      <c r="F62" s="9"/>
      <c r="G62" s="9"/>
      <c r="H62" s="9"/>
      <c r="I62" s="27"/>
      <c r="J62" s="9"/>
      <c r="K62" s="9"/>
      <c r="L62" s="9"/>
      <c r="M62" s="9"/>
      <c r="N62" s="55"/>
      <c r="O62" s="54"/>
    </row>
    <row r="63" spans="1:14" ht="15" customHeight="1">
      <c r="A63" s="206" t="s">
        <v>212</v>
      </c>
      <c r="B63" s="206"/>
      <c r="C63" s="206"/>
      <c r="D63" s="206"/>
      <c r="E63" s="206"/>
      <c r="F63" s="206"/>
      <c r="G63" s="206"/>
      <c r="H63" s="206"/>
      <c r="I63" s="206"/>
      <c r="J63" s="206"/>
      <c r="K63" s="94"/>
      <c r="L63" s="65"/>
      <c r="M63" s="65"/>
      <c r="N63" s="42"/>
    </row>
    <row r="64" spans="1:14" ht="13.5">
      <c r="A64" s="206"/>
      <c r="B64" s="206"/>
      <c r="C64" s="206"/>
      <c r="D64" s="206"/>
      <c r="E64" s="206"/>
      <c r="F64" s="206"/>
      <c r="G64" s="206"/>
      <c r="H64" s="206"/>
      <c r="I64" s="206"/>
      <c r="J64" s="206"/>
      <c r="K64" s="94"/>
      <c r="L64" s="65"/>
      <c r="M64" s="65"/>
      <c r="N64" s="42"/>
    </row>
    <row r="65" spans="1:14" ht="13.5">
      <c r="A65" s="27"/>
      <c r="B65" s="27"/>
      <c r="C65" s="27"/>
      <c r="D65" s="27"/>
      <c r="E65" s="27"/>
      <c r="F65" s="27"/>
      <c r="G65" s="27"/>
      <c r="H65" s="27"/>
      <c r="I65" s="27"/>
      <c r="J65" s="27"/>
      <c r="K65" s="27"/>
      <c r="L65" s="9"/>
      <c r="M65" s="9"/>
      <c r="N65" s="62"/>
    </row>
    <row r="66" spans="1:14" ht="13.5">
      <c r="A66" s="205" t="s">
        <v>244</v>
      </c>
      <c r="B66" s="205"/>
      <c r="C66" s="205"/>
      <c r="D66" s="205"/>
      <c r="E66" s="205"/>
      <c r="F66" s="205"/>
      <c r="G66" s="205"/>
      <c r="H66" s="205"/>
      <c r="I66" s="205"/>
      <c r="J66" s="205"/>
      <c r="K66" s="27"/>
      <c r="L66" s="9"/>
      <c r="M66" s="9"/>
      <c r="N66" s="62"/>
    </row>
    <row r="67" spans="1:14" ht="72.75" customHeight="1">
      <c r="A67" s="204" t="s">
        <v>230</v>
      </c>
      <c r="B67" s="204"/>
      <c r="C67" s="204"/>
      <c r="D67" s="204"/>
      <c r="E67" s="204"/>
      <c r="F67" s="204"/>
      <c r="G67" s="204"/>
      <c r="H67" s="204"/>
      <c r="I67" s="204"/>
      <c r="J67" s="204"/>
      <c r="K67" s="27"/>
      <c r="L67" s="9"/>
      <c r="M67" s="9"/>
      <c r="N67" s="43"/>
    </row>
    <row r="68" spans="1:14" ht="13.5">
      <c r="A68" s="27"/>
      <c r="B68" s="27"/>
      <c r="C68" s="27"/>
      <c r="D68" s="27"/>
      <c r="E68" s="27"/>
      <c r="F68" s="27"/>
      <c r="G68" s="27"/>
      <c r="H68" s="27"/>
      <c r="I68" s="27"/>
      <c r="J68" s="27"/>
      <c r="K68" s="27"/>
      <c r="L68" s="9"/>
      <c r="M68" s="9"/>
      <c r="N68" s="60"/>
    </row>
    <row r="69" spans="1:14" ht="27">
      <c r="A69" s="147" t="s">
        <v>231</v>
      </c>
      <c r="B69" s="191"/>
      <c r="C69" s="191"/>
      <c r="D69" s="192"/>
      <c r="E69" s="191"/>
      <c r="F69" s="193" t="s">
        <v>197</v>
      </c>
      <c r="G69" s="191"/>
      <c r="H69" s="193" t="s">
        <v>225</v>
      </c>
      <c r="I69" s="192"/>
      <c r="J69" s="193" t="s">
        <v>235</v>
      </c>
      <c r="K69" s="27"/>
      <c r="L69" s="9"/>
      <c r="M69" s="9"/>
      <c r="N69" s="60"/>
    </row>
    <row r="70" spans="1:14" ht="13.5">
      <c r="A70" s="191"/>
      <c r="B70" s="191"/>
      <c r="C70" s="191"/>
      <c r="D70" s="192"/>
      <c r="E70" s="191"/>
      <c r="F70" s="117" t="s">
        <v>232</v>
      </c>
      <c r="G70" s="191"/>
      <c r="H70" s="117" t="s">
        <v>232</v>
      </c>
      <c r="I70" s="192"/>
      <c r="J70" s="117" t="s">
        <v>232</v>
      </c>
      <c r="K70" s="27"/>
      <c r="L70" s="9"/>
      <c r="M70" s="9"/>
      <c r="N70" s="42"/>
    </row>
    <row r="71" spans="1:14" ht="13.5">
      <c r="A71" s="178" t="s">
        <v>233</v>
      </c>
      <c r="B71" s="40"/>
      <c r="C71" s="40"/>
      <c r="E71" s="40"/>
      <c r="F71" s="180">
        <v>14104</v>
      </c>
      <c r="G71" s="40"/>
      <c r="H71" s="180">
        <v>-2839</v>
      </c>
      <c r="J71" s="180">
        <f>SUM(E71:H71)</f>
        <v>11265</v>
      </c>
      <c r="K71" s="66"/>
      <c r="L71" s="67"/>
      <c r="M71" s="67"/>
      <c r="N71" s="60"/>
    </row>
    <row r="72" spans="1:14" ht="13.5">
      <c r="A72" s="178" t="s">
        <v>234</v>
      </c>
      <c r="B72" s="40"/>
      <c r="C72" s="40"/>
      <c r="E72" s="40"/>
      <c r="F72" s="180">
        <v>0</v>
      </c>
      <c r="G72" s="40"/>
      <c r="H72" s="180">
        <v>2839</v>
      </c>
      <c r="J72" s="180">
        <f>SUM(E72:H72)</f>
        <v>2839</v>
      </c>
      <c r="K72" s="66"/>
      <c r="L72" s="67"/>
      <c r="M72" s="67"/>
      <c r="N72" s="42"/>
    </row>
    <row r="73" spans="1:14" ht="13.5">
      <c r="A73" s="66"/>
      <c r="B73" s="66"/>
      <c r="C73" s="66"/>
      <c r="D73" s="66"/>
      <c r="E73" s="66"/>
      <c r="F73" s="66"/>
      <c r="G73" s="66"/>
      <c r="H73" s="66"/>
      <c r="I73" s="66"/>
      <c r="J73" s="66"/>
      <c r="K73" s="66"/>
      <c r="L73" s="67"/>
      <c r="M73" s="67"/>
      <c r="N73" s="42"/>
    </row>
    <row r="74" spans="1:14" ht="13.5">
      <c r="A74" s="66"/>
      <c r="B74" s="66"/>
      <c r="C74" s="66"/>
      <c r="D74" s="66"/>
      <c r="E74" s="66"/>
      <c r="F74" s="66"/>
      <c r="G74" s="66"/>
      <c r="H74" s="66"/>
      <c r="I74" s="66"/>
      <c r="J74" s="66"/>
      <c r="K74" s="66"/>
      <c r="L74" s="67"/>
      <c r="M74" s="67"/>
      <c r="N74" s="42"/>
    </row>
    <row r="75" spans="1:14" ht="13.5">
      <c r="A75" s="66"/>
      <c r="B75" s="66"/>
      <c r="C75" s="66"/>
      <c r="D75" s="66"/>
      <c r="E75" s="66"/>
      <c r="F75" s="66"/>
      <c r="G75" s="66"/>
      <c r="H75" s="66"/>
      <c r="I75" s="66"/>
      <c r="J75" s="66"/>
      <c r="K75" s="66"/>
      <c r="L75" s="67"/>
      <c r="M75" s="67"/>
      <c r="N75" s="42"/>
    </row>
    <row r="76" spans="1:14" ht="13.5">
      <c r="A76" s="66"/>
      <c r="B76" s="66"/>
      <c r="C76" s="66"/>
      <c r="D76" s="66"/>
      <c r="E76" s="66"/>
      <c r="F76" s="66"/>
      <c r="G76" s="66"/>
      <c r="H76" s="66"/>
      <c r="I76" s="66"/>
      <c r="J76" s="66"/>
      <c r="K76" s="66"/>
      <c r="L76" s="67"/>
      <c r="M76" s="67"/>
      <c r="N76" s="42"/>
    </row>
    <row r="77" spans="1:14" ht="13.5">
      <c r="A77" s="38"/>
      <c r="B77" s="38"/>
      <c r="C77" s="38"/>
      <c r="D77" s="38"/>
      <c r="E77" s="38"/>
      <c r="F77" s="38"/>
      <c r="G77" s="38"/>
      <c r="H77" s="38"/>
      <c r="I77" s="38"/>
      <c r="J77" s="38"/>
      <c r="K77" s="38"/>
      <c r="L77" s="60"/>
      <c r="M77" s="60"/>
      <c r="N77" s="42"/>
    </row>
    <row r="78" spans="1:14" ht="13.5">
      <c r="A78" s="38"/>
      <c r="B78" s="38"/>
      <c r="C78" s="38"/>
      <c r="D78" s="38"/>
      <c r="E78" s="38"/>
      <c r="F78" s="38"/>
      <c r="G78" s="38"/>
      <c r="H78" s="38"/>
      <c r="I78" s="38"/>
      <c r="J78" s="38"/>
      <c r="K78" s="38"/>
      <c r="L78" s="60"/>
      <c r="M78" s="60"/>
      <c r="N78" s="42"/>
    </row>
    <row r="79" spans="1:14" ht="13.5">
      <c r="A79" s="38"/>
      <c r="B79" s="38"/>
      <c r="C79" s="38"/>
      <c r="D79" s="38"/>
      <c r="E79" s="38"/>
      <c r="F79" s="38"/>
      <c r="G79" s="38"/>
      <c r="H79" s="38"/>
      <c r="I79" s="38"/>
      <c r="J79" s="38"/>
      <c r="K79" s="38"/>
      <c r="L79" s="60"/>
      <c r="M79" s="60"/>
      <c r="N79" s="42"/>
    </row>
    <row r="80" spans="1:14" ht="13.5">
      <c r="A80" s="38"/>
      <c r="B80" s="38"/>
      <c r="C80" s="38"/>
      <c r="D80" s="38"/>
      <c r="E80" s="38"/>
      <c r="F80" s="38"/>
      <c r="G80" s="38"/>
      <c r="H80" s="38"/>
      <c r="I80" s="38"/>
      <c r="J80" s="38"/>
      <c r="K80" s="38"/>
      <c r="L80" s="60"/>
      <c r="M80" s="60"/>
      <c r="N80" s="42"/>
    </row>
    <row r="81" spans="1:14" ht="13.5">
      <c r="A81" s="38"/>
      <c r="B81" s="38"/>
      <c r="C81" s="38"/>
      <c r="D81" s="38"/>
      <c r="E81" s="38"/>
      <c r="F81" s="38"/>
      <c r="G81" s="38"/>
      <c r="H81" s="38"/>
      <c r="I81" s="38"/>
      <c r="J81" s="38"/>
      <c r="K81" s="38"/>
      <c r="L81" s="60"/>
      <c r="M81" s="60"/>
      <c r="N81" s="42"/>
    </row>
    <row r="82" spans="1:14" ht="13.5">
      <c r="A82" s="38"/>
      <c r="B82" s="38"/>
      <c r="C82" s="38"/>
      <c r="D82" s="38"/>
      <c r="E82" s="38"/>
      <c r="F82" s="38"/>
      <c r="G82" s="38"/>
      <c r="H82" s="38"/>
      <c r="I82" s="38"/>
      <c r="J82" s="38"/>
      <c r="K82" s="38"/>
      <c r="L82" s="60"/>
      <c r="M82" s="60"/>
      <c r="N82" s="42"/>
    </row>
    <row r="83" spans="1:14" ht="13.5">
      <c r="A83" s="38"/>
      <c r="B83" s="38"/>
      <c r="C83" s="38"/>
      <c r="D83" s="38"/>
      <c r="E83" s="38"/>
      <c r="F83" s="38"/>
      <c r="G83" s="38"/>
      <c r="H83" s="38"/>
      <c r="I83" s="38"/>
      <c r="J83" s="38"/>
      <c r="K83" s="38"/>
      <c r="L83" s="60"/>
      <c r="M83" s="60"/>
      <c r="N83" s="42"/>
    </row>
    <row r="84" spans="1:14" ht="13.5">
      <c r="A84" s="38"/>
      <c r="B84" s="38"/>
      <c r="C84" s="38"/>
      <c r="D84" s="38"/>
      <c r="E84" s="38"/>
      <c r="F84" s="38"/>
      <c r="G84" s="38"/>
      <c r="H84" s="38"/>
      <c r="I84" s="38"/>
      <c r="J84" s="38"/>
      <c r="K84" s="38"/>
      <c r="L84" s="60"/>
      <c r="M84" s="60"/>
      <c r="N84" s="42"/>
    </row>
    <row r="85" spans="1:14" ht="13.5">
      <c r="A85" s="38"/>
      <c r="B85" s="38"/>
      <c r="C85" s="38"/>
      <c r="D85" s="38"/>
      <c r="E85" s="38"/>
      <c r="F85" s="38"/>
      <c r="G85" s="38"/>
      <c r="H85" s="38"/>
      <c r="I85" s="38"/>
      <c r="J85" s="38"/>
      <c r="K85" s="38"/>
      <c r="L85" s="60"/>
      <c r="M85" s="60"/>
      <c r="N85" s="42"/>
    </row>
    <row r="86" spans="1:14" ht="13.5">
      <c r="A86" s="38"/>
      <c r="B86" s="38"/>
      <c r="C86" s="38"/>
      <c r="D86" s="38"/>
      <c r="E86" s="38"/>
      <c r="F86" s="38"/>
      <c r="G86" s="38"/>
      <c r="H86" s="38"/>
      <c r="I86" s="38"/>
      <c r="J86" s="38"/>
      <c r="K86" s="38"/>
      <c r="L86" s="60"/>
      <c r="M86" s="60"/>
      <c r="N86" s="42"/>
    </row>
    <row r="87" spans="1:14" ht="13.5">
      <c r="A87" s="38"/>
      <c r="B87" s="38"/>
      <c r="C87" s="38"/>
      <c r="D87" s="38"/>
      <c r="E87" s="38"/>
      <c r="F87" s="38"/>
      <c r="G87" s="38"/>
      <c r="H87" s="38"/>
      <c r="I87" s="38"/>
      <c r="J87" s="38"/>
      <c r="K87" s="38"/>
      <c r="L87" s="60"/>
      <c r="M87" s="60"/>
      <c r="N87" s="42"/>
    </row>
    <row r="88" spans="1:14" ht="13.5">
      <c r="A88" s="38"/>
      <c r="B88" s="38"/>
      <c r="C88" s="38"/>
      <c r="D88" s="38"/>
      <c r="E88" s="38"/>
      <c r="F88" s="38"/>
      <c r="G88" s="38"/>
      <c r="H88" s="38"/>
      <c r="I88" s="38"/>
      <c r="J88" s="38"/>
      <c r="K88" s="38"/>
      <c r="L88" s="60"/>
      <c r="M88" s="60"/>
      <c r="N88" s="42"/>
    </row>
    <row r="89" spans="1:14" ht="13.5">
      <c r="A89" s="38"/>
      <c r="B89" s="38"/>
      <c r="C89" s="38"/>
      <c r="D89" s="38"/>
      <c r="E89" s="38"/>
      <c r="F89" s="38"/>
      <c r="G89" s="38"/>
      <c r="H89" s="38"/>
      <c r="I89" s="38"/>
      <c r="J89" s="38"/>
      <c r="K89" s="38"/>
      <c r="L89" s="60"/>
      <c r="M89" s="60"/>
      <c r="N89" s="42"/>
    </row>
    <row r="90" spans="1:14" ht="13.5">
      <c r="A90" s="38"/>
      <c r="B90" s="38"/>
      <c r="C90" s="38"/>
      <c r="D90" s="38"/>
      <c r="E90" s="38"/>
      <c r="F90" s="38"/>
      <c r="G90" s="38"/>
      <c r="H90" s="38"/>
      <c r="I90" s="38"/>
      <c r="J90" s="38"/>
      <c r="K90" s="38"/>
      <c r="L90" s="60"/>
      <c r="M90" s="60"/>
      <c r="N90" s="42"/>
    </row>
    <row r="91" spans="1:14" ht="13.5">
      <c r="A91" s="38"/>
      <c r="B91" s="38"/>
      <c r="C91" s="38"/>
      <c r="D91" s="38"/>
      <c r="E91" s="38"/>
      <c r="F91" s="38"/>
      <c r="G91" s="38"/>
      <c r="H91" s="38"/>
      <c r="I91" s="38"/>
      <c r="J91" s="38"/>
      <c r="K91" s="38"/>
      <c r="L91" s="60"/>
      <c r="M91" s="60"/>
      <c r="N91" s="42"/>
    </row>
    <row r="92" spans="1:14" ht="13.5">
      <c r="A92" s="38"/>
      <c r="B92" s="38"/>
      <c r="C92" s="38"/>
      <c r="D92" s="38"/>
      <c r="E92" s="38"/>
      <c r="F92" s="38"/>
      <c r="G92" s="38"/>
      <c r="H92" s="38"/>
      <c r="I92" s="38"/>
      <c r="J92" s="38"/>
      <c r="K92" s="38"/>
      <c r="L92" s="60"/>
      <c r="M92" s="60"/>
      <c r="N92" s="42"/>
    </row>
    <row r="93" spans="1:14" ht="13.5">
      <c r="A93" s="38"/>
      <c r="B93" s="38"/>
      <c r="C93" s="38"/>
      <c r="D93" s="38"/>
      <c r="E93" s="38"/>
      <c r="F93" s="38"/>
      <c r="G93" s="38"/>
      <c r="H93" s="38"/>
      <c r="I93" s="38"/>
      <c r="J93" s="38"/>
      <c r="K93" s="38"/>
      <c r="L93" s="60"/>
      <c r="M93" s="60"/>
      <c r="N93" s="42"/>
    </row>
    <row r="94" spans="1:14" ht="13.5">
      <c r="A94" s="38"/>
      <c r="B94" s="38"/>
      <c r="C94" s="38"/>
      <c r="D94" s="38"/>
      <c r="E94" s="38"/>
      <c r="F94" s="38"/>
      <c r="G94" s="38"/>
      <c r="H94" s="38"/>
      <c r="I94" s="38"/>
      <c r="J94" s="38"/>
      <c r="K94" s="38"/>
      <c r="L94" s="60"/>
      <c r="M94" s="60"/>
      <c r="N94" s="42"/>
    </row>
    <row r="95" spans="1:14" ht="13.5">
      <c r="A95" s="38"/>
      <c r="B95" s="38"/>
      <c r="C95" s="38"/>
      <c r="D95" s="38"/>
      <c r="E95" s="38"/>
      <c r="F95" s="38"/>
      <c r="G95" s="38"/>
      <c r="H95" s="38"/>
      <c r="I95" s="38"/>
      <c r="J95" s="38"/>
      <c r="K95" s="38"/>
      <c r="L95" s="60"/>
      <c r="M95" s="60"/>
      <c r="N95" s="42"/>
    </row>
    <row r="96" spans="1:14" ht="13.5">
      <c r="A96" s="38"/>
      <c r="B96" s="38"/>
      <c r="C96" s="38"/>
      <c r="D96" s="38"/>
      <c r="E96" s="38"/>
      <c r="F96" s="38"/>
      <c r="G96" s="38"/>
      <c r="H96" s="38"/>
      <c r="I96" s="38"/>
      <c r="J96" s="38"/>
      <c r="K96" s="38"/>
      <c r="L96" s="60"/>
      <c r="M96" s="60"/>
      <c r="N96" s="42"/>
    </row>
    <row r="97" spans="1:14" ht="13.5">
      <c r="A97" s="38"/>
      <c r="B97" s="38"/>
      <c r="C97" s="38"/>
      <c r="D97" s="38"/>
      <c r="E97" s="38"/>
      <c r="F97" s="38"/>
      <c r="G97" s="38"/>
      <c r="H97" s="38"/>
      <c r="I97" s="38"/>
      <c r="J97" s="38"/>
      <c r="K97" s="38"/>
      <c r="L97" s="60"/>
      <c r="M97" s="60"/>
      <c r="N97" s="42"/>
    </row>
    <row r="98" spans="1:14" ht="13.5">
      <c r="A98" s="38"/>
      <c r="B98" s="38"/>
      <c r="C98" s="38"/>
      <c r="D98" s="38"/>
      <c r="E98" s="38"/>
      <c r="F98" s="38"/>
      <c r="G98" s="38"/>
      <c r="H98" s="38"/>
      <c r="I98" s="38"/>
      <c r="J98" s="38"/>
      <c r="K98" s="38"/>
      <c r="L98" s="60"/>
      <c r="M98" s="60"/>
      <c r="N98" s="42"/>
    </row>
    <row r="99" spans="1:14" ht="13.5">
      <c r="A99" s="38"/>
      <c r="B99" s="38"/>
      <c r="C99" s="38"/>
      <c r="D99" s="38"/>
      <c r="E99" s="38"/>
      <c r="F99" s="38"/>
      <c r="G99" s="38"/>
      <c r="H99" s="38"/>
      <c r="I99" s="38"/>
      <c r="J99" s="38"/>
      <c r="K99" s="38"/>
      <c r="L99" s="60"/>
      <c r="M99" s="60"/>
      <c r="N99" s="42"/>
    </row>
    <row r="100" spans="1:14" ht="13.5">
      <c r="A100" s="38"/>
      <c r="B100" s="38"/>
      <c r="C100" s="38"/>
      <c r="D100" s="38"/>
      <c r="E100" s="38"/>
      <c r="F100" s="38"/>
      <c r="G100" s="38"/>
      <c r="H100" s="38"/>
      <c r="I100" s="38"/>
      <c r="J100" s="38"/>
      <c r="K100" s="38"/>
      <c r="L100" s="60"/>
      <c r="M100" s="60"/>
      <c r="N100" s="42"/>
    </row>
    <row r="101" spans="1:14" ht="13.5">
      <c r="A101" s="38"/>
      <c r="B101" s="38"/>
      <c r="C101" s="38"/>
      <c r="D101" s="38"/>
      <c r="E101" s="38"/>
      <c r="F101" s="38"/>
      <c r="G101" s="38"/>
      <c r="H101" s="38"/>
      <c r="I101" s="38"/>
      <c r="J101" s="38"/>
      <c r="K101" s="38"/>
      <c r="L101" s="60"/>
      <c r="M101" s="60"/>
      <c r="N101" s="42"/>
    </row>
    <row r="102" spans="1:14" ht="13.5">
      <c r="A102" s="38"/>
      <c r="B102" s="38"/>
      <c r="C102" s="38"/>
      <c r="D102" s="38"/>
      <c r="E102" s="38"/>
      <c r="F102" s="38"/>
      <c r="G102" s="38"/>
      <c r="H102" s="38"/>
      <c r="I102" s="38"/>
      <c r="J102" s="38"/>
      <c r="K102" s="38"/>
      <c r="L102" s="60"/>
      <c r="M102" s="60"/>
      <c r="N102" s="42"/>
    </row>
    <row r="103" spans="1:14" ht="13.5">
      <c r="A103" s="38"/>
      <c r="B103" s="38"/>
      <c r="C103" s="38"/>
      <c r="D103" s="38"/>
      <c r="E103" s="38"/>
      <c r="F103" s="38"/>
      <c r="G103" s="38"/>
      <c r="H103" s="38"/>
      <c r="I103" s="38"/>
      <c r="J103" s="38"/>
      <c r="K103" s="38"/>
      <c r="L103" s="60"/>
      <c r="M103" s="60"/>
      <c r="N103" s="42"/>
    </row>
    <row r="104" spans="1:14" ht="13.5">
      <c r="A104" s="38"/>
      <c r="B104" s="38"/>
      <c r="C104" s="38"/>
      <c r="D104" s="38"/>
      <c r="E104" s="38"/>
      <c r="F104" s="38"/>
      <c r="G104" s="38"/>
      <c r="H104" s="38"/>
      <c r="I104" s="38"/>
      <c r="J104" s="38"/>
      <c r="K104" s="38"/>
      <c r="L104" s="60"/>
      <c r="M104" s="60"/>
      <c r="N104" s="42"/>
    </row>
    <row r="105" spans="1:14" ht="13.5">
      <c r="A105" s="38"/>
      <c r="B105" s="38"/>
      <c r="C105" s="38"/>
      <c r="D105" s="38"/>
      <c r="E105" s="38"/>
      <c r="F105" s="38"/>
      <c r="G105" s="38"/>
      <c r="H105" s="38"/>
      <c r="I105" s="38"/>
      <c r="J105" s="38"/>
      <c r="K105" s="38"/>
      <c r="L105" s="60"/>
      <c r="M105" s="60"/>
      <c r="N105" s="42"/>
    </row>
    <row r="106" spans="1:14" ht="13.5">
      <c r="A106" s="38"/>
      <c r="B106" s="38"/>
      <c r="C106" s="38"/>
      <c r="D106" s="38"/>
      <c r="E106" s="38"/>
      <c r="F106" s="38"/>
      <c r="G106" s="38"/>
      <c r="H106" s="38"/>
      <c r="I106" s="38"/>
      <c r="J106" s="38"/>
      <c r="K106" s="38"/>
      <c r="L106" s="60"/>
      <c r="M106" s="60"/>
      <c r="N106" s="42"/>
    </row>
    <row r="107" spans="1:14" ht="13.5">
      <c r="A107" s="38"/>
      <c r="B107" s="38"/>
      <c r="C107" s="38"/>
      <c r="D107" s="38"/>
      <c r="E107" s="38"/>
      <c r="F107" s="38"/>
      <c r="G107" s="38"/>
      <c r="H107" s="38"/>
      <c r="I107" s="38"/>
      <c r="J107" s="38"/>
      <c r="K107" s="38"/>
      <c r="L107" s="60"/>
      <c r="M107" s="60"/>
      <c r="N107" s="42"/>
    </row>
    <row r="108" spans="1:14" ht="13.5">
      <c r="A108" s="38"/>
      <c r="B108" s="38"/>
      <c r="C108" s="38"/>
      <c r="D108" s="38"/>
      <c r="E108" s="38"/>
      <c r="F108" s="38"/>
      <c r="G108" s="38"/>
      <c r="H108" s="38"/>
      <c r="I108" s="38"/>
      <c r="J108" s="38"/>
      <c r="K108" s="38"/>
      <c r="L108" s="60"/>
      <c r="M108" s="60"/>
      <c r="N108" s="42"/>
    </row>
    <row r="109" spans="1:14" ht="13.5">
      <c r="A109" s="38"/>
      <c r="B109" s="38"/>
      <c r="C109" s="38"/>
      <c r="D109" s="38"/>
      <c r="E109" s="38"/>
      <c r="F109" s="38"/>
      <c r="G109" s="38"/>
      <c r="H109" s="38"/>
      <c r="I109" s="38"/>
      <c r="J109" s="38"/>
      <c r="K109" s="38"/>
      <c r="L109" s="60"/>
      <c r="M109" s="60"/>
      <c r="N109" s="42"/>
    </row>
    <row r="110" spans="1:14" ht="13.5">
      <c r="A110" s="38"/>
      <c r="B110" s="38"/>
      <c r="C110" s="38"/>
      <c r="D110" s="38"/>
      <c r="E110" s="38"/>
      <c r="F110" s="38"/>
      <c r="G110" s="38"/>
      <c r="H110" s="38"/>
      <c r="I110" s="38"/>
      <c r="J110" s="38"/>
      <c r="K110" s="38"/>
      <c r="L110" s="60"/>
      <c r="M110" s="60"/>
      <c r="N110" s="42"/>
    </row>
    <row r="111" spans="1:14" ht="13.5">
      <c r="A111" s="38"/>
      <c r="B111" s="38"/>
      <c r="C111" s="38"/>
      <c r="D111" s="38"/>
      <c r="E111" s="38"/>
      <c r="F111" s="38"/>
      <c r="G111" s="38"/>
      <c r="H111" s="38"/>
      <c r="I111" s="38"/>
      <c r="J111" s="38"/>
      <c r="K111" s="38"/>
      <c r="L111" s="60"/>
      <c r="M111" s="60"/>
      <c r="N111" s="42"/>
    </row>
    <row r="112" spans="1:14" ht="13.5">
      <c r="A112" s="38"/>
      <c r="B112" s="38"/>
      <c r="C112" s="38"/>
      <c r="D112" s="38"/>
      <c r="E112" s="38"/>
      <c r="F112" s="38"/>
      <c r="G112" s="38"/>
      <c r="H112" s="38"/>
      <c r="I112" s="38"/>
      <c r="J112" s="38"/>
      <c r="K112" s="38"/>
      <c r="L112" s="60"/>
      <c r="M112" s="60"/>
      <c r="N112" s="42"/>
    </row>
    <row r="113" spans="1:14" ht="13.5">
      <c r="A113" s="38"/>
      <c r="B113" s="38"/>
      <c r="C113" s="38"/>
      <c r="D113" s="38"/>
      <c r="E113" s="38"/>
      <c r="F113" s="38"/>
      <c r="G113" s="38"/>
      <c r="H113" s="38"/>
      <c r="I113" s="38"/>
      <c r="J113" s="38"/>
      <c r="K113" s="38"/>
      <c r="L113" s="60"/>
      <c r="M113" s="60"/>
      <c r="N113" s="42"/>
    </row>
    <row r="114" spans="1:14" ht="13.5">
      <c r="A114" s="38"/>
      <c r="B114" s="38"/>
      <c r="C114" s="38"/>
      <c r="D114" s="38"/>
      <c r="E114" s="38"/>
      <c r="F114" s="38"/>
      <c r="G114" s="38"/>
      <c r="H114" s="38"/>
      <c r="I114" s="38"/>
      <c r="J114" s="38"/>
      <c r="K114" s="38"/>
      <c r="L114" s="60"/>
      <c r="M114" s="60"/>
      <c r="N114" s="42"/>
    </row>
    <row r="115" spans="1:14" ht="13.5">
      <c r="A115" s="38"/>
      <c r="B115" s="38"/>
      <c r="C115" s="38"/>
      <c r="D115" s="38"/>
      <c r="E115" s="38"/>
      <c r="F115" s="38"/>
      <c r="G115" s="38"/>
      <c r="H115" s="38"/>
      <c r="I115" s="38"/>
      <c r="J115" s="38"/>
      <c r="K115" s="38"/>
      <c r="L115" s="60"/>
      <c r="M115" s="60"/>
      <c r="N115" s="42"/>
    </row>
    <row r="116" spans="1:14" ht="13.5">
      <c r="A116" s="38"/>
      <c r="B116" s="38"/>
      <c r="C116" s="38"/>
      <c r="D116" s="38"/>
      <c r="E116" s="38"/>
      <c r="F116" s="38"/>
      <c r="G116" s="38"/>
      <c r="H116" s="38"/>
      <c r="I116" s="38"/>
      <c r="J116" s="38"/>
      <c r="K116" s="38"/>
      <c r="L116" s="60"/>
      <c r="M116" s="60"/>
      <c r="N116" s="42"/>
    </row>
    <row r="117" spans="1:14" ht="13.5">
      <c r="A117" s="38"/>
      <c r="B117" s="38"/>
      <c r="C117" s="38"/>
      <c r="D117" s="38"/>
      <c r="E117" s="38"/>
      <c r="F117" s="38"/>
      <c r="G117" s="38"/>
      <c r="H117" s="38"/>
      <c r="I117" s="38"/>
      <c r="J117" s="38"/>
      <c r="K117" s="38"/>
      <c r="L117" s="60"/>
      <c r="M117" s="60"/>
      <c r="N117" s="42"/>
    </row>
    <row r="118" spans="1:14" ht="13.5">
      <c r="A118" s="38"/>
      <c r="B118" s="38"/>
      <c r="C118" s="38"/>
      <c r="D118" s="38"/>
      <c r="E118" s="38"/>
      <c r="F118" s="38"/>
      <c r="G118" s="38"/>
      <c r="H118" s="38"/>
      <c r="I118" s="38"/>
      <c r="J118" s="38"/>
      <c r="K118" s="38"/>
      <c r="L118" s="60"/>
      <c r="M118" s="60"/>
      <c r="N118" s="42"/>
    </row>
    <row r="119" spans="1:14" ht="13.5">
      <c r="A119" s="38"/>
      <c r="B119" s="38"/>
      <c r="C119" s="38"/>
      <c r="D119" s="38"/>
      <c r="E119" s="38"/>
      <c r="F119" s="38"/>
      <c r="G119" s="38"/>
      <c r="H119" s="38"/>
      <c r="I119" s="38"/>
      <c r="J119" s="38"/>
      <c r="K119" s="38"/>
      <c r="L119" s="60"/>
      <c r="M119" s="60"/>
      <c r="N119" s="42"/>
    </row>
    <row r="120" spans="12:14" ht="13.5">
      <c r="L120" s="42"/>
      <c r="M120" s="42"/>
      <c r="N120" s="42"/>
    </row>
    <row r="121" spans="12:14" ht="13.5">
      <c r="L121" s="42"/>
      <c r="M121" s="42"/>
      <c r="N121" s="42"/>
    </row>
    <row r="122" spans="12:14" ht="13.5">
      <c r="L122" s="42"/>
      <c r="M122" s="42"/>
      <c r="N122" s="42"/>
    </row>
    <row r="123" spans="12:14" ht="13.5">
      <c r="L123" s="42"/>
      <c r="M123" s="42"/>
      <c r="N123" s="42"/>
    </row>
    <row r="124" spans="12:14" ht="13.5">
      <c r="L124" s="42"/>
      <c r="M124" s="42"/>
      <c r="N124" s="42"/>
    </row>
    <row r="125" spans="12:14" ht="13.5">
      <c r="L125" s="42"/>
      <c r="M125" s="42"/>
      <c r="N125" s="42"/>
    </row>
    <row r="126" spans="12:14" ht="13.5">
      <c r="L126" s="42"/>
      <c r="M126" s="42"/>
      <c r="N126" s="42"/>
    </row>
    <row r="127" spans="12:14" ht="13.5">
      <c r="L127" s="42"/>
      <c r="M127" s="42"/>
      <c r="N127" s="42"/>
    </row>
    <row r="128" spans="12:14" ht="13.5">
      <c r="L128" s="42"/>
      <c r="M128" s="42"/>
      <c r="N128" s="42"/>
    </row>
    <row r="129" spans="12:14" ht="13.5">
      <c r="L129" s="42"/>
      <c r="M129" s="42"/>
      <c r="N129" s="42"/>
    </row>
    <row r="130" spans="12:14" ht="13.5">
      <c r="L130" s="42"/>
      <c r="M130" s="42"/>
      <c r="N130" s="42"/>
    </row>
    <row r="131" spans="12:14" ht="13.5">
      <c r="L131" s="42"/>
      <c r="M131" s="42"/>
      <c r="N131" s="42"/>
    </row>
    <row r="132" spans="12:14" ht="13.5">
      <c r="L132" s="42"/>
      <c r="M132" s="42"/>
      <c r="N132" s="42"/>
    </row>
    <row r="133" spans="12:14" ht="13.5">
      <c r="L133" s="42"/>
      <c r="M133" s="42"/>
      <c r="N133" s="42"/>
    </row>
    <row r="134" spans="12:14" ht="13.5">
      <c r="L134" s="42"/>
      <c r="M134" s="42"/>
      <c r="N134" s="42"/>
    </row>
    <row r="135" spans="12:14" ht="13.5">
      <c r="L135" s="42"/>
      <c r="M135" s="42"/>
      <c r="N135" s="42"/>
    </row>
    <row r="136" spans="12:14" ht="13.5">
      <c r="L136" s="42"/>
      <c r="M136" s="42"/>
      <c r="N136" s="42"/>
    </row>
    <row r="137" spans="12:14" ht="13.5">
      <c r="L137" s="42"/>
      <c r="M137" s="42"/>
      <c r="N137" s="42"/>
    </row>
    <row r="138" spans="12:14" ht="13.5">
      <c r="L138" s="42"/>
      <c r="M138" s="42"/>
      <c r="N138" s="42"/>
    </row>
    <row r="139" spans="12:14" ht="13.5">
      <c r="L139" s="42"/>
      <c r="M139" s="42"/>
      <c r="N139" s="42"/>
    </row>
    <row r="140" spans="12:14" ht="13.5">
      <c r="L140" s="42"/>
      <c r="M140" s="42"/>
      <c r="N140" s="42"/>
    </row>
    <row r="141" spans="12:14" ht="13.5">
      <c r="L141" s="42"/>
      <c r="M141" s="42"/>
      <c r="N141" s="42"/>
    </row>
    <row r="142" spans="12:14" ht="13.5">
      <c r="L142" s="42"/>
      <c r="M142" s="42"/>
      <c r="N142" s="42"/>
    </row>
    <row r="143" spans="12:14" ht="13.5">
      <c r="L143" s="42"/>
      <c r="M143" s="42"/>
      <c r="N143" s="42"/>
    </row>
    <row r="144" spans="12:14" ht="13.5">
      <c r="L144" s="42"/>
      <c r="M144" s="42"/>
      <c r="N144" s="42"/>
    </row>
    <row r="145" spans="12:14" ht="13.5">
      <c r="L145" s="42"/>
      <c r="M145" s="42"/>
      <c r="N145" s="42"/>
    </row>
    <row r="146" spans="12:14" ht="13.5">
      <c r="L146" s="42"/>
      <c r="M146" s="42"/>
      <c r="N146" s="42"/>
    </row>
    <row r="147" spans="12:14" ht="13.5">
      <c r="L147" s="42"/>
      <c r="M147" s="42"/>
      <c r="N147" s="42"/>
    </row>
    <row r="148" spans="12:14" ht="13.5">
      <c r="L148" s="42"/>
      <c r="M148" s="42"/>
      <c r="N148" s="42"/>
    </row>
    <row r="149" spans="12:14" ht="13.5">
      <c r="L149" s="42"/>
      <c r="M149" s="42"/>
      <c r="N149" s="42"/>
    </row>
    <row r="150" spans="12:14" ht="13.5">
      <c r="L150" s="42"/>
      <c r="M150" s="42"/>
      <c r="N150" s="42"/>
    </row>
    <row r="151" spans="12:14" ht="13.5">
      <c r="L151" s="42"/>
      <c r="M151" s="42"/>
      <c r="N151" s="42"/>
    </row>
    <row r="152" spans="12:14" ht="13.5">
      <c r="L152" s="42"/>
      <c r="M152" s="42"/>
      <c r="N152" s="42"/>
    </row>
    <row r="153" spans="12:14" ht="13.5">
      <c r="L153" s="42"/>
      <c r="M153" s="42"/>
      <c r="N153" s="42"/>
    </row>
    <row r="154" spans="12:14" ht="13.5">
      <c r="L154" s="42"/>
      <c r="M154" s="42"/>
      <c r="N154" s="42"/>
    </row>
    <row r="155" spans="12:14" ht="13.5">
      <c r="L155" s="42"/>
      <c r="M155" s="42"/>
      <c r="N155" s="42"/>
    </row>
    <row r="156" spans="12:14" ht="13.5">
      <c r="L156" s="42"/>
      <c r="M156" s="42"/>
      <c r="N156" s="42"/>
    </row>
    <row r="157" spans="12:14" ht="13.5">
      <c r="L157" s="42"/>
      <c r="M157" s="42"/>
      <c r="N157" s="42"/>
    </row>
    <row r="158" spans="12:14" ht="13.5">
      <c r="L158" s="42"/>
      <c r="M158" s="42"/>
      <c r="N158" s="42"/>
    </row>
    <row r="159" spans="12:14" ht="13.5">
      <c r="L159" s="42"/>
      <c r="M159" s="42"/>
      <c r="N159" s="42"/>
    </row>
    <row r="160" spans="12:14" ht="13.5">
      <c r="L160" s="42"/>
      <c r="M160" s="42"/>
      <c r="N160" s="42"/>
    </row>
    <row r="161" spans="12:14" ht="13.5">
      <c r="L161" s="42"/>
      <c r="M161" s="42"/>
      <c r="N161" s="42"/>
    </row>
    <row r="162" spans="12:14" ht="13.5">
      <c r="L162" s="42"/>
      <c r="M162" s="42"/>
      <c r="N162" s="42"/>
    </row>
    <row r="163" spans="12:14" ht="13.5">
      <c r="L163" s="42"/>
      <c r="M163" s="42"/>
      <c r="N163" s="42"/>
    </row>
    <row r="164" spans="12:14" ht="13.5">
      <c r="L164" s="42"/>
      <c r="M164" s="42"/>
      <c r="N164" s="42"/>
    </row>
    <row r="165" spans="12:14" ht="13.5">
      <c r="L165" s="42"/>
      <c r="M165" s="42"/>
      <c r="N165" s="42"/>
    </row>
    <row r="166" spans="12:14" ht="13.5">
      <c r="L166" s="42"/>
      <c r="M166" s="42"/>
      <c r="N166" s="42"/>
    </row>
    <row r="167" spans="12:14" ht="13.5">
      <c r="L167" s="42"/>
      <c r="M167" s="42"/>
      <c r="N167" s="42"/>
    </row>
    <row r="168" spans="12:14" ht="13.5">
      <c r="L168" s="42"/>
      <c r="M168" s="42"/>
      <c r="N168" s="42"/>
    </row>
    <row r="169" spans="12:14" ht="13.5">
      <c r="L169" s="42"/>
      <c r="M169" s="42"/>
      <c r="N169" s="42"/>
    </row>
    <row r="170" spans="12:14" ht="13.5">
      <c r="L170" s="42"/>
      <c r="M170" s="42"/>
      <c r="N170" s="42"/>
    </row>
    <row r="171" spans="12:14" ht="13.5">
      <c r="L171" s="42"/>
      <c r="M171" s="42"/>
      <c r="N171" s="42"/>
    </row>
    <row r="172" spans="12:14" ht="13.5">
      <c r="L172" s="42"/>
      <c r="M172" s="42"/>
      <c r="N172" s="42"/>
    </row>
    <row r="173" spans="12:14" ht="13.5">
      <c r="L173" s="42"/>
      <c r="M173" s="42"/>
      <c r="N173" s="42"/>
    </row>
    <row r="174" spans="12:14" ht="13.5">
      <c r="L174" s="42"/>
      <c r="M174" s="42"/>
      <c r="N174" s="42"/>
    </row>
    <row r="175" spans="12:14" ht="13.5">
      <c r="L175" s="42"/>
      <c r="M175" s="42"/>
      <c r="N175" s="42"/>
    </row>
    <row r="176" spans="12:14" ht="13.5">
      <c r="L176" s="42"/>
      <c r="M176" s="42"/>
      <c r="N176" s="42"/>
    </row>
    <row r="177" spans="12:14" ht="13.5">
      <c r="L177" s="42"/>
      <c r="M177" s="42"/>
      <c r="N177" s="42"/>
    </row>
    <row r="178" spans="12:14" ht="13.5">
      <c r="L178" s="42"/>
      <c r="M178" s="42"/>
      <c r="N178" s="42"/>
    </row>
    <row r="179" spans="12:14" ht="13.5">
      <c r="L179" s="42"/>
      <c r="M179" s="42"/>
      <c r="N179" s="42"/>
    </row>
    <row r="180" spans="12:14" ht="13.5">
      <c r="L180" s="42"/>
      <c r="M180" s="42"/>
      <c r="N180" s="42"/>
    </row>
    <row r="181" spans="12:14" ht="13.5">
      <c r="L181" s="42"/>
      <c r="M181" s="42"/>
      <c r="N181" s="42"/>
    </row>
    <row r="182" spans="12:14" ht="13.5">
      <c r="L182" s="42"/>
      <c r="M182" s="42"/>
      <c r="N182" s="42"/>
    </row>
    <row r="183" spans="12:14" ht="13.5">
      <c r="L183" s="42"/>
      <c r="M183" s="42"/>
      <c r="N183" s="42"/>
    </row>
    <row r="184" spans="12:14" ht="13.5">
      <c r="L184" s="42"/>
      <c r="M184" s="42"/>
      <c r="N184" s="42"/>
    </row>
    <row r="185" spans="12:14" ht="13.5">
      <c r="L185" s="42"/>
      <c r="M185" s="42"/>
      <c r="N185" s="42"/>
    </row>
    <row r="186" spans="12:14" ht="13.5">
      <c r="L186" s="42"/>
      <c r="M186" s="42"/>
      <c r="N186" s="42"/>
    </row>
    <row r="187" spans="12:14" ht="13.5">
      <c r="L187" s="42"/>
      <c r="M187" s="42"/>
      <c r="N187" s="42"/>
    </row>
    <row r="188" spans="12:14" ht="13.5">
      <c r="L188" s="42"/>
      <c r="M188" s="42"/>
      <c r="N188" s="42"/>
    </row>
    <row r="189" spans="12:14" ht="13.5">
      <c r="L189" s="42"/>
      <c r="M189" s="42"/>
      <c r="N189" s="42"/>
    </row>
    <row r="190" spans="12:14" ht="13.5">
      <c r="L190" s="42"/>
      <c r="M190" s="42"/>
      <c r="N190" s="42"/>
    </row>
    <row r="191" spans="12:14" ht="13.5">
      <c r="L191" s="42"/>
      <c r="M191" s="42"/>
      <c r="N191" s="42"/>
    </row>
    <row r="192" spans="12:14" ht="13.5">
      <c r="L192" s="42"/>
      <c r="M192" s="42"/>
      <c r="N192" s="42"/>
    </row>
    <row r="193" spans="12:14" ht="13.5">
      <c r="L193" s="42"/>
      <c r="M193" s="42"/>
      <c r="N193" s="42"/>
    </row>
    <row r="194" spans="12:14" ht="13.5">
      <c r="L194" s="42"/>
      <c r="M194" s="42"/>
      <c r="N194" s="42"/>
    </row>
    <row r="195" spans="12:14" ht="13.5">
      <c r="L195" s="42"/>
      <c r="M195" s="42"/>
      <c r="N195" s="42"/>
    </row>
    <row r="196" spans="12:14" ht="13.5">
      <c r="L196" s="42"/>
      <c r="M196" s="42"/>
      <c r="N196" s="42"/>
    </row>
    <row r="197" spans="12:14" ht="13.5">
      <c r="L197" s="42"/>
      <c r="M197" s="42"/>
      <c r="N197" s="42"/>
    </row>
    <row r="198" spans="12:14" ht="13.5">
      <c r="L198" s="42"/>
      <c r="M198" s="42"/>
      <c r="N198" s="42"/>
    </row>
    <row r="199" spans="12:14" ht="13.5">
      <c r="L199" s="42"/>
      <c r="M199" s="42"/>
      <c r="N199" s="42"/>
    </row>
    <row r="200" spans="12:14" ht="13.5">
      <c r="L200" s="42"/>
      <c r="M200" s="42"/>
      <c r="N200" s="42"/>
    </row>
    <row r="201" spans="12:14" ht="13.5">
      <c r="L201" s="42"/>
      <c r="M201" s="42"/>
      <c r="N201" s="42"/>
    </row>
    <row r="202" spans="12:14" ht="13.5">
      <c r="L202" s="42"/>
      <c r="M202" s="42"/>
      <c r="N202" s="42"/>
    </row>
    <row r="203" spans="12:14" ht="13.5">
      <c r="L203" s="42"/>
      <c r="M203" s="42"/>
      <c r="N203" s="42"/>
    </row>
    <row r="204" spans="12:14" ht="13.5">
      <c r="L204" s="42"/>
      <c r="M204" s="42"/>
      <c r="N204" s="42"/>
    </row>
    <row r="205" spans="12:14" ht="13.5">
      <c r="L205" s="42"/>
      <c r="M205" s="42"/>
      <c r="N205" s="42"/>
    </row>
    <row r="206" spans="12:14" ht="13.5">
      <c r="L206" s="42"/>
      <c r="M206" s="42"/>
      <c r="N206" s="42"/>
    </row>
    <row r="207" spans="12:14" ht="13.5">
      <c r="L207" s="42"/>
      <c r="M207" s="42"/>
      <c r="N207" s="42"/>
    </row>
    <row r="208" spans="12:14" ht="13.5">
      <c r="L208" s="42"/>
      <c r="M208" s="42"/>
      <c r="N208" s="42"/>
    </row>
    <row r="209" spans="12:14" ht="13.5">
      <c r="L209" s="42"/>
      <c r="M209" s="42"/>
      <c r="N209" s="42"/>
    </row>
    <row r="210" spans="12:14" ht="13.5">
      <c r="L210" s="42"/>
      <c r="M210" s="42"/>
      <c r="N210" s="42"/>
    </row>
    <row r="211" spans="12:14" ht="13.5">
      <c r="L211" s="42"/>
      <c r="M211" s="42"/>
      <c r="N211" s="42"/>
    </row>
    <row r="212" spans="12:14" ht="13.5">
      <c r="L212" s="42"/>
      <c r="M212" s="42"/>
      <c r="N212" s="42"/>
    </row>
    <row r="213" spans="12:14" ht="13.5">
      <c r="L213" s="42"/>
      <c r="M213" s="42"/>
      <c r="N213" s="42"/>
    </row>
    <row r="214" spans="12:14" ht="13.5">
      <c r="L214" s="42"/>
      <c r="M214" s="42"/>
      <c r="N214" s="42"/>
    </row>
    <row r="215" spans="12:14" ht="13.5">
      <c r="L215" s="42"/>
      <c r="M215" s="42"/>
      <c r="N215" s="42"/>
    </row>
    <row r="216" spans="12:14" ht="13.5">
      <c r="L216" s="42"/>
      <c r="M216" s="42"/>
      <c r="N216" s="42"/>
    </row>
    <row r="217" spans="12:14" ht="13.5">
      <c r="L217" s="42"/>
      <c r="M217" s="42"/>
      <c r="N217" s="42"/>
    </row>
    <row r="218" spans="12:14" ht="13.5">
      <c r="L218" s="42"/>
      <c r="M218" s="42"/>
      <c r="N218" s="42"/>
    </row>
    <row r="219" spans="12:14" ht="13.5">
      <c r="L219" s="42"/>
      <c r="M219" s="42"/>
      <c r="N219" s="42"/>
    </row>
    <row r="220" spans="12:14" ht="13.5">
      <c r="L220" s="42"/>
      <c r="M220" s="42"/>
      <c r="N220" s="42"/>
    </row>
    <row r="221" spans="12:14" ht="13.5">
      <c r="L221" s="42"/>
      <c r="M221" s="42"/>
      <c r="N221" s="42"/>
    </row>
    <row r="222" spans="12:14" ht="13.5">
      <c r="L222" s="42"/>
      <c r="M222" s="42"/>
      <c r="N222" s="42"/>
    </row>
    <row r="223" spans="12:14" ht="13.5">
      <c r="L223" s="42"/>
      <c r="M223" s="42"/>
      <c r="N223" s="42"/>
    </row>
    <row r="224" spans="12:14" ht="13.5">
      <c r="L224" s="42"/>
      <c r="M224" s="42"/>
      <c r="N224" s="42"/>
    </row>
    <row r="225" spans="12:14" ht="13.5">
      <c r="L225" s="42"/>
      <c r="M225" s="42"/>
      <c r="N225" s="42"/>
    </row>
    <row r="226" spans="12:14" ht="13.5">
      <c r="L226" s="42"/>
      <c r="M226" s="42"/>
      <c r="N226" s="42"/>
    </row>
    <row r="227" spans="12:14" ht="13.5">
      <c r="L227" s="42"/>
      <c r="M227" s="42"/>
      <c r="N227" s="42"/>
    </row>
    <row r="228" spans="12:14" ht="13.5">
      <c r="L228" s="42"/>
      <c r="M228" s="42"/>
      <c r="N228" s="42"/>
    </row>
    <row r="229" spans="12:14" ht="13.5">
      <c r="L229" s="42"/>
      <c r="M229" s="42"/>
      <c r="N229" s="42"/>
    </row>
    <row r="230" spans="12:14" ht="13.5">
      <c r="L230" s="42"/>
      <c r="M230" s="42"/>
      <c r="N230" s="42"/>
    </row>
    <row r="231" spans="12:14" ht="13.5">
      <c r="L231" s="42"/>
      <c r="M231" s="42"/>
      <c r="N231" s="42"/>
    </row>
    <row r="232" spans="12:14" ht="13.5">
      <c r="L232" s="42"/>
      <c r="M232" s="42"/>
      <c r="N232" s="42"/>
    </row>
    <row r="233" spans="12:14" ht="13.5">
      <c r="L233" s="42"/>
      <c r="M233" s="42"/>
      <c r="N233" s="42"/>
    </row>
    <row r="234" spans="12:14" ht="13.5">
      <c r="L234" s="42"/>
      <c r="M234" s="42"/>
      <c r="N234" s="42"/>
    </row>
    <row r="235" spans="12:14" ht="13.5">
      <c r="L235" s="42"/>
      <c r="M235" s="42"/>
      <c r="N235" s="42"/>
    </row>
    <row r="236" spans="12:14" ht="13.5">
      <c r="L236" s="42"/>
      <c r="M236" s="42"/>
      <c r="N236" s="42"/>
    </row>
    <row r="237" spans="12:14" ht="13.5">
      <c r="L237" s="42"/>
      <c r="M237" s="42"/>
      <c r="N237" s="42"/>
    </row>
    <row r="238" spans="12:14" ht="13.5">
      <c r="L238" s="42"/>
      <c r="M238" s="42"/>
      <c r="N238" s="42"/>
    </row>
    <row r="239" spans="12:14" ht="13.5">
      <c r="L239" s="42"/>
      <c r="M239" s="42"/>
      <c r="N239" s="42"/>
    </row>
    <row r="240" spans="12:14" ht="13.5">
      <c r="L240" s="42"/>
      <c r="M240" s="42"/>
      <c r="N240" s="42"/>
    </row>
    <row r="241" spans="12:14" ht="13.5">
      <c r="L241" s="42"/>
      <c r="M241" s="42"/>
      <c r="N241" s="42"/>
    </row>
    <row r="242" spans="12:14" ht="13.5">
      <c r="L242" s="42"/>
      <c r="M242" s="42"/>
      <c r="N242" s="42"/>
    </row>
    <row r="243" spans="12:14" ht="13.5">
      <c r="L243" s="42"/>
      <c r="M243" s="42"/>
      <c r="N243" s="42"/>
    </row>
    <row r="244" spans="12:14" ht="13.5">
      <c r="L244" s="42"/>
      <c r="M244" s="42"/>
      <c r="N244" s="42"/>
    </row>
    <row r="245" spans="12:14" ht="13.5">
      <c r="L245" s="42"/>
      <c r="M245" s="42"/>
      <c r="N245" s="42"/>
    </row>
    <row r="246" spans="12:14" ht="13.5">
      <c r="L246" s="42"/>
      <c r="M246" s="42"/>
      <c r="N246" s="42"/>
    </row>
    <row r="247" spans="12:14" ht="13.5">
      <c r="L247" s="42"/>
      <c r="M247" s="42"/>
      <c r="N247" s="42"/>
    </row>
    <row r="248" spans="12:14" ht="13.5">
      <c r="L248" s="42"/>
      <c r="M248" s="42"/>
      <c r="N248" s="42"/>
    </row>
    <row r="249" spans="12:14" ht="13.5">
      <c r="L249" s="42"/>
      <c r="M249" s="42"/>
      <c r="N249" s="42"/>
    </row>
    <row r="250" spans="12:14" ht="13.5">
      <c r="L250" s="42"/>
      <c r="M250" s="42"/>
      <c r="N250" s="42"/>
    </row>
    <row r="251" spans="12:14" ht="13.5">
      <c r="L251" s="42"/>
      <c r="M251" s="42"/>
      <c r="N251" s="42"/>
    </row>
    <row r="252" spans="12:14" ht="13.5">
      <c r="L252" s="42"/>
      <c r="M252" s="42"/>
      <c r="N252" s="42"/>
    </row>
    <row r="253" spans="12:14" ht="13.5">
      <c r="L253" s="42"/>
      <c r="M253" s="42"/>
      <c r="N253" s="42"/>
    </row>
    <row r="254" spans="12:14" ht="13.5">
      <c r="L254" s="42"/>
      <c r="M254" s="42"/>
      <c r="N254" s="42"/>
    </row>
    <row r="255" spans="12:14" ht="13.5">
      <c r="L255" s="42"/>
      <c r="M255" s="42"/>
      <c r="N255" s="42"/>
    </row>
    <row r="256" spans="12:14" ht="13.5">
      <c r="L256" s="42"/>
      <c r="M256" s="42"/>
      <c r="N256" s="42"/>
    </row>
    <row r="257" spans="12:14" ht="13.5">
      <c r="L257" s="42"/>
      <c r="M257" s="42"/>
      <c r="N257" s="42"/>
    </row>
    <row r="258" spans="12:14" ht="13.5">
      <c r="L258" s="42"/>
      <c r="M258" s="42"/>
      <c r="N258" s="42"/>
    </row>
    <row r="259" spans="12:14" ht="13.5">
      <c r="L259" s="42"/>
      <c r="M259" s="42"/>
      <c r="N259" s="42"/>
    </row>
    <row r="260" spans="12:14" ht="13.5">
      <c r="L260" s="42"/>
      <c r="M260" s="42"/>
      <c r="N260" s="42"/>
    </row>
    <row r="261" spans="12:14" ht="13.5">
      <c r="L261" s="42"/>
      <c r="M261" s="42"/>
      <c r="N261" s="42"/>
    </row>
    <row r="262" spans="12:14" ht="13.5">
      <c r="L262" s="42"/>
      <c r="M262" s="42"/>
      <c r="N262" s="42"/>
    </row>
    <row r="263" spans="12:14" ht="13.5">
      <c r="L263" s="42"/>
      <c r="M263" s="42"/>
      <c r="N263" s="42"/>
    </row>
    <row r="264" spans="12:14" ht="13.5">
      <c r="L264" s="42"/>
      <c r="M264" s="42"/>
      <c r="N264" s="42"/>
    </row>
    <row r="265" spans="12:14" ht="13.5">
      <c r="L265" s="42"/>
      <c r="M265" s="42"/>
      <c r="N265" s="42"/>
    </row>
    <row r="266" spans="12:14" ht="13.5">
      <c r="L266" s="42"/>
      <c r="M266" s="42"/>
      <c r="N266" s="42"/>
    </row>
    <row r="267" spans="12:14" ht="13.5">
      <c r="L267" s="42"/>
      <c r="M267" s="42"/>
      <c r="N267" s="42"/>
    </row>
    <row r="268" spans="12:14" ht="13.5">
      <c r="L268" s="42"/>
      <c r="M268" s="42"/>
      <c r="N268" s="42"/>
    </row>
    <row r="269" spans="12:14" ht="13.5">
      <c r="L269" s="42"/>
      <c r="M269" s="42"/>
      <c r="N269" s="42"/>
    </row>
    <row r="270" spans="12:14" ht="13.5">
      <c r="L270" s="42"/>
      <c r="M270" s="42"/>
      <c r="N270" s="42"/>
    </row>
    <row r="271" spans="12:14" ht="13.5">
      <c r="L271" s="42"/>
      <c r="M271" s="42"/>
      <c r="N271" s="42"/>
    </row>
    <row r="272" spans="12:14" ht="13.5">
      <c r="L272" s="42"/>
      <c r="M272" s="42"/>
      <c r="N272" s="42"/>
    </row>
    <row r="273" spans="12:14" ht="13.5">
      <c r="L273" s="42"/>
      <c r="M273" s="42"/>
      <c r="N273" s="42"/>
    </row>
    <row r="274" spans="12:14" ht="13.5">
      <c r="L274" s="42"/>
      <c r="M274" s="42"/>
      <c r="N274" s="42"/>
    </row>
    <row r="275" spans="12:14" ht="13.5">
      <c r="L275" s="42"/>
      <c r="M275" s="42"/>
      <c r="N275" s="42"/>
    </row>
    <row r="276" spans="12:14" ht="13.5">
      <c r="L276" s="42"/>
      <c r="M276" s="42"/>
      <c r="N276" s="42"/>
    </row>
    <row r="277" spans="12:14" ht="13.5">
      <c r="L277" s="42"/>
      <c r="M277" s="42"/>
      <c r="N277" s="42"/>
    </row>
    <row r="278" spans="12:14" ht="13.5">
      <c r="L278" s="42"/>
      <c r="M278" s="42"/>
      <c r="N278" s="42"/>
    </row>
    <row r="279" spans="12:14" ht="13.5">
      <c r="L279" s="42"/>
      <c r="M279" s="42"/>
      <c r="N279" s="42"/>
    </row>
    <row r="280" spans="12:14" ht="13.5">
      <c r="L280" s="42"/>
      <c r="M280" s="42"/>
      <c r="N280" s="42"/>
    </row>
    <row r="281" spans="12:14" ht="13.5">
      <c r="L281" s="42"/>
      <c r="M281" s="42"/>
      <c r="N281" s="42"/>
    </row>
    <row r="282" spans="12:14" ht="13.5">
      <c r="L282" s="42"/>
      <c r="M282" s="42"/>
      <c r="N282" s="42"/>
    </row>
    <row r="283" spans="12:14" ht="13.5">
      <c r="L283" s="42"/>
      <c r="M283" s="42"/>
      <c r="N283" s="42"/>
    </row>
    <row r="284" spans="12:14" ht="13.5">
      <c r="L284" s="42"/>
      <c r="M284" s="42"/>
      <c r="N284" s="42"/>
    </row>
    <row r="285" spans="12:14" ht="13.5">
      <c r="L285" s="42"/>
      <c r="M285" s="42"/>
      <c r="N285" s="42"/>
    </row>
    <row r="286" spans="12:14" ht="13.5">
      <c r="L286" s="42"/>
      <c r="M286" s="42"/>
      <c r="N286" s="42"/>
    </row>
    <row r="287" spans="12:14" ht="13.5">
      <c r="L287" s="42"/>
      <c r="M287" s="42"/>
      <c r="N287" s="42"/>
    </row>
    <row r="288" spans="12:14" ht="13.5">
      <c r="L288" s="42"/>
      <c r="M288" s="42"/>
      <c r="N288" s="42"/>
    </row>
    <row r="289" spans="12:14" ht="13.5">
      <c r="L289" s="42"/>
      <c r="M289" s="42"/>
      <c r="N289" s="42"/>
    </row>
    <row r="290" spans="12:14" ht="13.5">
      <c r="L290" s="42"/>
      <c r="M290" s="42"/>
      <c r="N290" s="42"/>
    </row>
    <row r="291" spans="12:14" ht="13.5">
      <c r="L291" s="42"/>
      <c r="M291" s="42"/>
      <c r="N291" s="42"/>
    </row>
    <row r="292" spans="12:14" ht="13.5">
      <c r="L292" s="42"/>
      <c r="M292" s="42"/>
      <c r="N292" s="42"/>
    </row>
    <row r="293" spans="12:14" ht="13.5">
      <c r="L293" s="42"/>
      <c r="M293" s="42"/>
      <c r="N293" s="42"/>
    </row>
    <row r="294" spans="12:14" ht="13.5">
      <c r="L294" s="42"/>
      <c r="M294" s="42"/>
      <c r="N294" s="42"/>
    </row>
    <row r="295" spans="12:14" ht="13.5">
      <c r="L295" s="42"/>
      <c r="M295" s="42"/>
      <c r="N295" s="42"/>
    </row>
    <row r="296" spans="12:14" ht="13.5">
      <c r="L296" s="42"/>
      <c r="M296" s="42"/>
      <c r="N296" s="42"/>
    </row>
    <row r="297" spans="12:14" ht="13.5">
      <c r="L297" s="42"/>
      <c r="M297" s="42"/>
      <c r="N297" s="42"/>
    </row>
    <row r="298" spans="12:14" ht="13.5">
      <c r="L298" s="42"/>
      <c r="M298" s="42"/>
      <c r="N298" s="42"/>
    </row>
    <row r="299" spans="12:14" ht="13.5">
      <c r="L299" s="42"/>
      <c r="M299" s="42"/>
      <c r="N299" s="42"/>
    </row>
    <row r="300" spans="12:14" ht="13.5">
      <c r="L300" s="42"/>
      <c r="M300" s="42"/>
      <c r="N300" s="42"/>
    </row>
    <row r="301" spans="12:14" ht="13.5">
      <c r="L301" s="42"/>
      <c r="M301" s="42"/>
      <c r="N301" s="42"/>
    </row>
    <row r="302" spans="12:14" ht="13.5">
      <c r="L302" s="42"/>
      <c r="M302" s="42"/>
      <c r="N302" s="42"/>
    </row>
    <row r="303" spans="12:14" ht="13.5">
      <c r="L303" s="42"/>
      <c r="M303" s="42"/>
      <c r="N303" s="42"/>
    </row>
    <row r="304" spans="12:14" ht="13.5">
      <c r="L304" s="42"/>
      <c r="M304" s="42"/>
      <c r="N304" s="42"/>
    </row>
    <row r="305" spans="12:14" ht="13.5">
      <c r="L305" s="42"/>
      <c r="M305" s="42"/>
      <c r="N305" s="42"/>
    </row>
    <row r="306" spans="12:14" ht="13.5">
      <c r="L306" s="42"/>
      <c r="M306" s="42"/>
      <c r="N306" s="42"/>
    </row>
    <row r="307" spans="12:14" ht="13.5">
      <c r="L307" s="42"/>
      <c r="M307" s="42"/>
      <c r="N307" s="42"/>
    </row>
    <row r="308" spans="12:14" ht="13.5">
      <c r="L308" s="42"/>
      <c r="M308" s="42"/>
      <c r="N308" s="42"/>
    </row>
    <row r="309" spans="12:14" ht="13.5">
      <c r="L309" s="42"/>
      <c r="M309" s="42"/>
      <c r="N309" s="42"/>
    </row>
    <row r="310" spans="12:14" ht="13.5">
      <c r="L310" s="42"/>
      <c r="M310" s="42"/>
      <c r="N310" s="42"/>
    </row>
    <row r="311" spans="12:14" ht="13.5">
      <c r="L311" s="42"/>
      <c r="M311" s="42"/>
      <c r="N311" s="42"/>
    </row>
    <row r="312" spans="12:14" ht="13.5">
      <c r="L312" s="42"/>
      <c r="M312" s="42"/>
      <c r="N312" s="42"/>
    </row>
    <row r="313" spans="12:14" ht="13.5">
      <c r="L313" s="42"/>
      <c r="M313" s="42"/>
      <c r="N313" s="42"/>
    </row>
    <row r="314" spans="12:14" ht="13.5">
      <c r="L314" s="42"/>
      <c r="M314" s="42"/>
      <c r="N314" s="42"/>
    </row>
    <row r="315" spans="12:14" ht="13.5">
      <c r="L315" s="42"/>
      <c r="M315" s="42"/>
      <c r="N315" s="42"/>
    </row>
    <row r="316" spans="12:14" ht="13.5">
      <c r="L316" s="42"/>
      <c r="M316" s="42"/>
      <c r="N316" s="42"/>
    </row>
    <row r="317" spans="12:14" ht="13.5">
      <c r="L317" s="42"/>
      <c r="M317" s="42"/>
      <c r="N317" s="42"/>
    </row>
    <row r="318" spans="12:14" ht="13.5">
      <c r="L318" s="42"/>
      <c r="M318" s="42"/>
      <c r="N318" s="42"/>
    </row>
    <row r="319" spans="12:14" ht="13.5">
      <c r="L319" s="42"/>
      <c r="M319" s="42"/>
      <c r="N319" s="42"/>
    </row>
    <row r="320" spans="12:14" ht="13.5">
      <c r="L320" s="42"/>
      <c r="M320" s="42"/>
      <c r="N320" s="42"/>
    </row>
    <row r="321" spans="12:14" ht="13.5">
      <c r="L321" s="42"/>
      <c r="M321" s="42"/>
      <c r="N321" s="42"/>
    </row>
    <row r="322" spans="12:14" ht="13.5">
      <c r="L322" s="42"/>
      <c r="M322" s="42"/>
      <c r="N322" s="42"/>
    </row>
    <row r="323" spans="12:14" ht="13.5">
      <c r="L323" s="42"/>
      <c r="M323" s="42"/>
      <c r="N323" s="42"/>
    </row>
    <row r="324" spans="12:14" ht="13.5">
      <c r="L324" s="42"/>
      <c r="M324" s="42"/>
      <c r="N324" s="42"/>
    </row>
    <row r="325" spans="12:14" ht="13.5">
      <c r="L325" s="42"/>
      <c r="M325" s="42"/>
      <c r="N325" s="42"/>
    </row>
    <row r="326" spans="12:14" ht="13.5">
      <c r="L326" s="42"/>
      <c r="M326" s="42"/>
      <c r="N326" s="42"/>
    </row>
    <row r="327" spans="12:14" ht="13.5">
      <c r="L327" s="42"/>
      <c r="M327" s="42"/>
      <c r="N327" s="42"/>
    </row>
    <row r="328" spans="12:14" ht="13.5">
      <c r="L328" s="42"/>
      <c r="M328" s="42"/>
      <c r="N328" s="42"/>
    </row>
    <row r="329" spans="12:14" ht="13.5">
      <c r="L329" s="42"/>
      <c r="M329" s="42"/>
      <c r="N329" s="42"/>
    </row>
    <row r="330" spans="12:14" ht="13.5">
      <c r="L330" s="42"/>
      <c r="M330" s="42"/>
      <c r="N330" s="42"/>
    </row>
    <row r="331" spans="12:14" ht="13.5">
      <c r="L331" s="42"/>
      <c r="M331" s="42"/>
      <c r="N331" s="42"/>
    </row>
    <row r="332" spans="12:14" ht="13.5">
      <c r="L332" s="42"/>
      <c r="M332" s="42"/>
      <c r="N332" s="42"/>
    </row>
    <row r="333" spans="12:14" ht="13.5">
      <c r="L333" s="42"/>
      <c r="M333" s="42"/>
      <c r="N333" s="42"/>
    </row>
    <row r="334" spans="12:14" ht="13.5">
      <c r="L334" s="42"/>
      <c r="M334" s="42"/>
      <c r="N334" s="42"/>
    </row>
    <row r="335" spans="12:14" ht="13.5">
      <c r="L335" s="42"/>
      <c r="M335" s="42"/>
      <c r="N335" s="42"/>
    </row>
    <row r="336" spans="12:14" ht="13.5">
      <c r="L336" s="42"/>
      <c r="M336" s="42"/>
      <c r="N336" s="42"/>
    </row>
    <row r="337" spans="12:14" ht="13.5">
      <c r="L337" s="42"/>
      <c r="M337" s="42"/>
      <c r="N337" s="42"/>
    </row>
    <row r="338" spans="12:14" ht="13.5">
      <c r="L338" s="42"/>
      <c r="M338" s="42"/>
      <c r="N338" s="42"/>
    </row>
    <row r="339" spans="12:14" ht="13.5">
      <c r="L339" s="42"/>
      <c r="M339" s="42"/>
      <c r="N339" s="42"/>
    </row>
    <row r="340" spans="12:14" ht="13.5">
      <c r="L340" s="42"/>
      <c r="M340" s="42"/>
      <c r="N340" s="42"/>
    </row>
    <row r="341" spans="12:14" ht="13.5">
      <c r="L341" s="42"/>
      <c r="M341" s="42"/>
      <c r="N341" s="42"/>
    </row>
    <row r="342" spans="12:14" ht="13.5">
      <c r="L342" s="42"/>
      <c r="M342" s="42"/>
      <c r="N342" s="42"/>
    </row>
    <row r="343" spans="12:14" ht="13.5">
      <c r="L343" s="42"/>
      <c r="M343" s="42"/>
      <c r="N343" s="42"/>
    </row>
    <row r="344" spans="12:14" ht="13.5">
      <c r="L344" s="42"/>
      <c r="M344" s="42"/>
      <c r="N344" s="42"/>
    </row>
    <row r="345" spans="12:14" ht="13.5">
      <c r="L345" s="42"/>
      <c r="M345" s="42"/>
      <c r="N345" s="42"/>
    </row>
    <row r="346" spans="12:14" ht="13.5">
      <c r="L346" s="42"/>
      <c r="M346" s="42"/>
      <c r="N346" s="42"/>
    </row>
    <row r="347" spans="12:14" ht="13.5">
      <c r="L347" s="42"/>
      <c r="M347" s="42"/>
      <c r="N347" s="42"/>
    </row>
    <row r="348" spans="12:14" ht="13.5">
      <c r="L348" s="42"/>
      <c r="M348" s="42"/>
      <c r="N348" s="42"/>
    </row>
    <row r="349" spans="12:14" ht="13.5">
      <c r="L349" s="42"/>
      <c r="M349" s="42"/>
      <c r="N349" s="42"/>
    </row>
    <row r="350" spans="12:14" ht="13.5">
      <c r="L350" s="42"/>
      <c r="M350" s="42"/>
      <c r="N350" s="42"/>
    </row>
    <row r="351" spans="12:14" ht="13.5">
      <c r="L351" s="42"/>
      <c r="M351" s="42"/>
      <c r="N351" s="42"/>
    </row>
    <row r="352" spans="12:14" ht="13.5">
      <c r="L352" s="42"/>
      <c r="M352" s="42"/>
      <c r="N352" s="42"/>
    </row>
    <row r="353" spans="12:14" ht="13.5">
      <c r="L353" s="42"/>
      <c r="M353" s="42"/>
      <c r="N353" s="42"/>
    </row>
    <row r="354" spans="12:14" ht="13.5">
      <c r="L354" s="42"/>
      <c r="M354" s="42"/>
      <c r="N354" s="42"/>
    </row>
    <row r="355" spans="12:14" ht="13.5">
      <c r="L355" s="42"/>
      <c r="M355" s="42"/>
      <c r="N355" s="42"/>
    </row>
    <row r="356" spans="12:14" ht="13.5">
      <c r="L356" s="42"/>
      <c r="M356" s="42"/>
      <c r="N356" s="42"/>
    </row>
    <row r="357" spans="12:14" ht="13.5">
      <c r="L357" s="42"/>
      <c r="M357" s="42"/>
      <c r="N357" s="42"/>
    </row>
    <row r="358" spans="12:14" ht="13.5">
      <c r="L358" s="42"/>
      <c r="M358" s="42"/>
      <c r="N358" s="42"/>
    </row>
    <row r="359" spans="12:14" ht="13.5">
      <c r="L359" s="42"/>
      <c r="M359" s="42"/>
      <c r="N359" s="42"/>
    </row>
    <row r="360" spans="12:14" ht="13.5">
      <c r="L360" s="42"/>
      <c r="M360" s="42"/>
      <c r="N360" s="42"/>
    </row>
    <row r="361" spans="12:14" ht="13.5">
      <c r="L361" s="42"/>
      <c r="M361" s="42"/>
      <c r="N361" s="42"/>
    </row>
    <row r="362" spans="12:14" ht="13.5">
      <c r="L362" s="42"/>
      <c r="M362" s="42"/>
      <c r="N362" s="42"/>
    </row>
    <row r="363" spans="12:14" ht="13.5">
      <c r="L363" s="42"/>
      <c r="M363" s="42"/>
      <c r="N363" s="42"/>
    </row>
    <row r="364" spans="12:14" ht="13.5">
      <c r="L364" s="42"/>
      <c r="M364" s="42"/>
      <c r="N364" s="42"/>
    </row>
    <row r="365" spans="12:14" ht="13.5">
      <c r="L365" s="42"/>
      <c r="M365" s="42"/>
      <c r="N365" s="42"/>
    </row>
    <row r="366" spans="12:14" ht="13.5">
      <c r="L366" s="42"/>
      <c r="M366" s="42"/>
      <c r="N366" s="42"/>
    </row>
    <row r="367" spans="12:14" ht="13.5">
      <c r="L367" s="42"/>
      <c r="M367" s="42"/>
      <c r="N367" s="42"/>
    </row>
    <row r="368" spans="12:14" ht="13.5">
      <c r="L368" s="42"/>
      <c r="M368" s="42"/>
      <c r="N368" s="42"/>
    </row>
    <row r="369" spans="12:14" ht="13.5">
      <c r="L369" s="42"/>
      <c r="M369" s="42"/>
      <c r="N369" s="42"/>
    </row>
    <row r="370" spans="12:14" ht="13.5">
      <c r="L370" s="42"/>
      <c r="M370" s="42"/>
      <c r="N370" s="42"/>
    </row>
    <row r="371" spans="12:14" ht="13.5">
      <c r="L371" s="42"/>
      <c r="M371" s="42"/>
      <c r="N371" s="42"/>
    </row>
    <row r="372" spans="12:14" ht="13.5">
      <c r="L372" s="42"/>
      <c r="M372" s="42"/>
      <c r="N372" s="42"/>
    </row>
    <row r="373" spans="12:14" ht="13.5">
      <c r="L373" s="42"/>
      <c r="M373" s="42"/>
      <c r="N373" s="42"/>
    </row>
    <row r="374" spans="12:14" ht="13.5">
      <c r="L374" s="42"/>
      <c r="M374" s="42"/>
      <c r="N374" s="42"/>
    </row>
    <row r="375" spans="12:14" ht="13.5">
      <c r="L375" s="42"/>
      <c r="M375" s="42"/>
      <c r="N375" s="42"/>
    </row>
    <row r="376" spans="12:14" ht="13.5">
      <c r="L376" s="42"/>
      <c r="M376" s="42"/>
      <c r="N376" s="42"/>
    </row>
    <row r="377" spans="12:14" ht="13.5">
      <c r="L377" s="42"/>
      <c r="M377" s="42"/>
      <c r="N377" s="42"/>
    </row>
    <row r="378" spans="12:14" ht="13.5">
      <c r="L378" s="42"/>
      <c r="M378" s="42"/>
      <c r="N378" s="42"/>
    </row>
    <row r="379" spans="12:14" ht="13.5">
      <c r="L379" s="42"/>
      <c r="M379" s="42"/>
      <c r="N379" s="42"/>
    </row>
    <row r="380" spans="12:14" ht="13.5">
      <c r="L380" s="42"/>
      <c r="M380" s="42"/>
      <c r="N380" s="42"/>
    </row>
    <row r="381" spans="12:14" ht="13.5">
      <c r="L381" s="42"/>
      <c r="M381" s="42"/>
      <c r="N381" s="42"/>
    </row>
    <row r="382" spans="12:14" ht="13.5">
      <c r="L382" s="42"/>
      <c r="M382" s="42"/>
      <c r="N382" s="42"/>
    </row>
    <row r="383" spans="12:14" ht="13.5">
      <c r="L383" s="42"/>
      <c r="M383" s="42"/>
      <c r="N383" s="42"/>
    </row>
    <row r="384" spans="12:14" ht="13.5">
      <c r="L384" s="42"/>
      <c r="M384" s="42"/>
      <c r="N384" s="42"/>
    </row>
    <row r="385" spans="12:14" ht="13.5">
      <c r="L385" s="42"/>
      <c r="M385" s="42"/>
      <c r="N385" s="42"/>
    </row>
    <row r="386" spans="12:14" ht="13.5">
      <c r="L386" s="42"/>
      <c r="M386" s="42"/>
      <c r="N386" s="42"/>
    </row>
    <row r="387" spans="12:14" ht="13.5">
      <c r="L387" s="42"/>
      <c r="M387" s="42"/>
      <c r="N387" s="42"/>
    </row>
    <row r="388" spans="12:14" ht="13.5">
      <c r="L388" s="42"/>
      <c r="M388" s="42"/>
      <c r="N388" s="42"/>
    </row>
    <row r="389" spans="12:14" ht="13.5">
      <c r="L389" s="42"/>
      <c r="M389" s="42"/>
      <c r="N389" s="42"/>
    </row>
    <row r="390" spans="12:14" ht="13.5">
      <c r="L390" s="42"/>
      <c r="M390" s="42"/>
      <c r="N390" s="42"/>
    </row>
    <row r="391" spans="12:14" ht="13.5">
      <c r="L391" s="42"/>
      <c r="M391" s="42"/>
      <c r="N391" s="42"/>
    </row>
    <row r="392" spans="12:14" ht="13.5">
      <c r="L392" s="42"/>
      <c r="M392" s="42"/>
      <c r="N392" s="42"/>
    </row>
    <row r="393" spans="12:14" ht="13.5">
      <c r="L393" s="42"/>
      <c r="M393" s="42"/>
      <c r="N393" s="42"/>
    </row>
    <row r="394" spans="12:14" ht="13.5">
      <c r="L394" s="42"/>
      <c r="M394" s="42"/>
      <c r="N394" s="42"/>
    </row>
    <row r="395" spans="12:14" ht="13.5">
      <c r="L395" s="42"/>
      <c r="M395" s="42"/>
      <c r="N395" s="42"/>
    </row>
    <row r="396" spans="12:14" ht="13.5">
      <c r="L396" s="42"/>
      <c r="M396" s="42"/>
      <c r="N396" s="42"/>
    </row>
    <row r="397" spans="12:14" ht="13.5">
      <c r="L397" s="42"/>
      <c r="M397" s="42"/>
      <c r="N397" s="42"/>
    </row>
    <row r="398" spans="12:14" ht="13.5">
      <c r="L398" s="42"/>
      <c r="M398" s="42"/>
      <c r="N398" s="42"/>
    </row>
    <row r="399" spans="12:14" ht="13.5">
      <c r="L399" s="42"/>
      <c r="M399" s="42"/>
      <c r="N399" s="42"/>
    </row>
    <row r="400" spans="12:14" ht="13.5">
      <c r="L400" s="42"/>
      <c r="M400" s="42"/>
      <c r="N400" s="42"/>
    </row>
    <row r="401" spans="12:14" ht="13.5">
      <c r="L401" s="42"/>
      <c r="M401" s="42"/>
      <c r="N401" s="42"/>
    </row>
    <row r="402" spans="12:14" ht="13.5">
      <c r="L402" s="42"/>
      <c r="M402" s="42"/>
      <c r="N402" s="42"/>
    </row>
    <row r="403" spans="12:14" ht="13.5">
      <c r="L403" s="42"/>
      <c r="M403" s="42"/>
      <c r="N403" s="42"/>
    </row>
    <row r="404" spans="12:14" ht="13.5">
      <c r="L404" s="42"/>
      <c r="M404" s="42"/>
      <c r="N404" s="42"/>
    </row>
    <row r="405" spans="12:14" ht="13.5">
      <c r="L405" s="42"/>
      <c r="M405" s="42"/>
      <c r="N405" s="42"/>
    </row>
    <row r="406" spans="12:14" ht="13.5">
      <c r="L406" s="42"/>
      <c r="M406" s="42"/>
      <c r="N406" s="42"/>
    </row>
    <row r="407" spans="12:14" ht="13.5">
      <c r="L407" s="42"/>
      <c r="M407" s="42"/>
      <c r="N407" s="42"/>
    </row>
    <row r="408" spans="12:14" ht="13.5">
      <c r="L408" s="42"/>
      <c r="M408" s="42"/>
      <c r="N408" s="42"/>
    </row>
    <row r="409" spans="12:14" ht="13.5">
      <c r="L409" s="42"/>
      <c r="M409" s="42"/>
      <c r="N409" s="42"/>
    </row>
    <row r="410" spans="12:14" ht="13.5">
      <c r="L410" s="42"/>
      <c r="M410" s="42"/>
      <c r="N410" s="42"/>
    </row>
    <row r="411" spans="12:14" ht="13.5">
      <c r="L411" s="42"/>
      <c r="M411" s="42"/>
      <c r="N411" s="42"/>
    </row>
    <row r="412" spans="12:14" ht="13.5">
      <c r="L412" s="42"/>
      <c r="M412" s="42"/>
      <c r="N412" s="42"/>
    </row>
    <row r="413" spans="12:14" ht="13.5">
      <c r="L413" s="42"/>
      <c r="M413" s="42"/>
      <c r="N413" s="42"/>
    </row>
    <row r="414" spans="12:14" ht="13.5">
      <c r="L414" s="42"/>
      <c r="M414" s="42"/>
      <c r="N414" s="42"/>
    </row>
    <row r="415" spans="12:14" ht="13.5">
      <c r="L415" s="42"/>
      <c r="M415" s="42"/>
      <c r="N415" s="42"/>
    </row>
    <row r="416" spans="12:14" ht="13.5">
      <c r="L416" s="42"/>
      <c r="M416" s="42"/>
      <c r="N416" s="42"/>
    </row>
    <row r="417" spans="12:14" ht="13.5">
      <c r="L417" s="42"/>
      <c r="M417" s="42"/>
      <c r="N417" s="42"/>
    </row>
    <row r="418" spans="12:14" ht="13.5">
      <c r="L418" s="42"/>
      <c r="M418" s="42"/>
      <c r="N418" s="42"/>
    </row>
    <row r="419" spans="12:14" ht="13.5">
      <c r="L419" s="42"/>
      <c r="M419" s="42"/>
      <c r="N419" s="42"/>
    </row>
    <row r="420" spans="12:14" ht="13.5">
      <c r="L420" s="42"/>
      <c r="M420" s="42"/>
      <c r="N420" s="42"/>
    </row>
    <row r="421" spans="12:14" ht="13.5">
      <c r="L421" s="42"/>
      <c r="M421" s="42"/>
      <c r="N421" s="42"/>
    </row>
    <row r="422" spans="12:14" ht="13.5">
      <c r="L422" s="42"/>
      <c r="M422" s="42"/>
      <c r="N422" s="42"/>
    </row>
    <row r="423" spans="12:14" ht="13.5">
      <c r="L423" s="42"/>
      <c r="M423" s="42"/>
      <c r="N423" s="42"/>
    </row>
    <row r="424" spans="12:14" ht="13.5">
      <c r="L424" s="42"/>
      <c r="M424" s="42"/>
      <c r="N424" s="42"/>
    </row>
    <row r="425" spans="12:14" ht="13.5">
      <c r="L425" s="42"/>
      <c r="M425" s="42"/>
      <c r="N425" s="42"/>
    </row>
    <row r="426" spans="12:14" ht="13.5">
      <c r="L426" s="42"/>
      <c r="M426" s="42"/>
      <c r="N426" s="42"/>
    </row>
    <row r="427" spans="12:14" ht="13.5">
      <c r="L427" s="42"/>
      <c r="M427" s="42"/>
      <c r="N427" s="42"/>
    </row>
    <row r="428" spans="12:14" ht="13.5">
      <c r="L428" s="42"/>
      <c r="M428" s="42"/>
      <c r="N428" s="42"/>
    </row>
    <row r="429" spans="12:14" ht="13.5">
      <c r="L429" s="42"/>
      <c r="M429" s="42"/>
      <c r="N429" s="42"/>
    </row>
    <row r="430" spans="12:14" ht="13.5">
      <c r="L430" s="42"/>
      <c r="M430" s="42"/>
      <c r="N430" s="42"/>
    </row>
    <row r="431" spans="12:14" ht="13.5">
      <c r="L431" s="42"/>
      <c r="M431" s="42"/>
      <c r="N431" s="42"/>
    </row>
    <row r="432" spans="12:14" ht="13.5">
      <c r="L432" s="42"/>
      <c r="M432" s="42"/>
      <c r="N432" s="42"/>
    </row>
    <row r="433" spans="12:14" ht="13.5">
      <c r="L433" s="42"/>
      <c r="M433" s="42"/>
      <c r="N433" s="42"/>
    </row>
    <row r="434" spans="12:14" ht="13.5">
      <c r="L434" s="42"/>
      <c r="M434" s="42"/>
      <c r="N434" s="42"/>
    </row>
    <row r="435" spans="12:14" ht="13.5">
      <c r="L435" s="42"/>
      <c r="M435" s="42"/>
      <c r="N435" s="42"/>
    </row>
    <row r="436" spans="12:14" ht="13.5">
      <c r="L436" s="42"/>
      <c r="M436" s="42"/>
      <c r="N436" s="42"/>
    </row>
    <row r="437" spans="12:14" ht="13.5">
      <c r="L437" s="42"/>
      <c r="M437" s="42"/>
      <c r="N437" s="42"/>
    </row>
    <row r="438" spans="12:14" ht="13.5">
      <c r="L438" s="42"/>
      <c r="M438" s="42"/>
      <c r="N438" s="42"/>
    </row>
    <row r="439" spans="12:14" ht="13.5">
      <c r="L439" s="42"/>
      <c r="M439" s="42"/>
      <c r="N439" s="42"/>
    </row>
    <row r="440" spans="12:14" ht="13.5">
      <c r="L440" s="42"/>
      <c r="M440" s="42"/>
      <c r="N440" s="42"/>
    </row>
    <row r="441" spans="12:14" ht="13.5">
      <c r="L441" s="42"/>
      <c r="M441" s="42"/>
      <c r="N441" s="42"/>
    </row>
    <row r="442" spans="12:14" ht="13.5">
      <c r="L442" s="42"/>
      <c r="M442" s="42"/>
      <c r="N442" s="42"/>
    </row>
    <row r="443" spans="12:14" ht="13.5">
      <c r="L443" s="42"/>
      <c r="M443" s="42"/>
      <c r="N443" s="42"/>
    </row>
    <row r="444" spans="12:14" ht="13.5">
      <c r="L444" s="42"/>
      <c r="M444" s="42"/>
      <c r="N444" s="42"/>
    </row>
    <row r="445" spans="12:14" ht="13.5">
      <c r="L445" s="42"/>
      <c r="M445" s="42"/>
      <c r="N445" s="42"/>
    </row>
    <row r="446" spans="12:14" ht="13.5">
      <c r="L446" s="42"/>
      <c r="M446" s="42"/>
      <c r="N446" s="42"/>
    </row>
    <row r="447" spans="12:14" ht="13.5">
      <c r="L447" s="42"/>
      <c r="M447" s="42"/>
      <c r="N447" s="42"/>
    </row>
    <row r="448" spans="12:14" ht="13.5">
      <c r="L448" s="42"/>
      <c r="M448" s="42"/>
      <c r="N448" s="42"/>
    </row>
    <row r="449" spans="12:14" ht="13.5">
      <c r="L449" s="42"/>
      <c r="M449" s="42"/>
      <c r="N449" s="42"/>
    </row>
    <row r="450" spans="12:14" ht="13.5">
      <c r="L450" s="42"/>
      <c r="M450" s="42"/>
      <c r="N450" s="42"/>
    </row>
    <row r="451" spans="12:14" ht="13.5">
      <c r="L451" s="42"/>
      <c r="M451" s="42"/>
      <c r="N451" s="42"/>
    </row>
    <row r="452" spans="12:14" ht="13.5">
      <c r="L452" s="42"/>
      <c r="M452" s="42"/>
      <c r="N452" s="42"/>
    </row>
    <row r="453" spans="12:14" ht="13.5">
      <c r="L453" s="42"/>
      <c r="M453" s="42"/>
      <c r="N453" s="42"/>
    </row>
    <row r="454" spans="12:14" ht="13.5">
      <c r="L454" s="42"/>
      <c r="M454" s="42"/>
      <c r="N454" s="42"/>
    </row>
    <row r="455" spans="12:14" ht="13.5">
      <c r="L455" s="42"/>
      <c r="M455" s="42"/>
      <c r="N455" s="42"/>
    </row>
    <row r="456" spans="12:14" ht="13.5">
      <c r="L456" s="42"/>
      <c r="M456" s="42"/>
      <c r="N456" s="42"/>
    </row>
    <row r="457" spans="12:14" ht="13.5">
      <c r="L457" s="42"/>
      <c r="M457" s="42"/>
      <c r="N457" s="42"/>
    </row>
    <row r="458" spans="12:14" ht="13.5">
      <c r="L458" s="42"/>
      <c r="M458" s="42"/>
      <c r="N458" s="42"/>
    </row>
    <row r="459" spans="12:14" ht="13.5">
      <c r="L459" s="42"/>
      <c r="M459" s="42"/>
      <c r="N459" s="42"/>
    </row>
    <row r="460" spans="12:14" ht="13.5">
      <c r="L460" s="42"/>
      <c r="M460" s="42"/>
      <c r="N460" s="42"/>
    </row>
    <row r="461" spans="12:14" ht="13.5">
      <c r="L461" s="42"/>
      <c r="M461" s="42"/>
      <c r="N461" s="42"/>
    </row>
    <row r="462" spans="12:14" ht="13.5">
      <c r="L462" s="42"/>
      <c r="M462" s="42"/>
      <c r="N462" s="42"/>
    </row>
    <row r="463" spans="12:14" ht="13.5">
      <c r="L463" s="42"/>
      <c r="M463" s="42"/>
      <c r="N463" s="42"/>
    </row>
    <row r="464" spans="12:14" ht="13.5">
      <c r="L464" s="42"/>
      <c r="M464" s="42"/>
      <c r="N464" s="42"/>
    </row>
    <row r="465" spans="12:14" ht="13.5">
      <c r="L465" s="42"/>
      <c r="M465" s="42"/>
      <c r="N465" s="42"/>
    </row>
    <row r="466" spans="12:14" ht="13.5">
      <c r="L466" s="42"/>
      <c r="M466" s="42"/>
      <c r="N466" s="42"/>
    </row>
    <row r="467" spans="12:14" ht="13.5">
      <c r="L467" s="42"/>
      <c r="M467" s="42"/>
      <c r="N467" s="42"/>
    </row>
    <row r="468" spans="12:14" ht="13.5">
      <c r="L468" s="42"/>
      <c r="M468" s="42"/>
      <c r="N468" s="42"/>
    </row>
    <row r="469" spans="12:14" ht="13.5">
      <c r="L469" s="42"/>
      <c r="M469" s="42"/>
      <c r="N469" s="42"/>
    </row>
    <row r="470" spans="12:14" ht="13.5">
      <c r="L470" s="42"/>
      <c r="M470" s="42"/>
      <c r="N470" s="42"/>
    </row>
    <row r="471" spans="12:14" ht="13.5">
      <c r="L471" s="42"/>
      <c r="M471" s="42"/>
      <c r="N471" s="42"/>
    </row>
    <row r="472" spans="12:14" ht="13.5">
      <c r="L472" s="42"/>
      <c r="M472" s="42"/>
      <c r="N472" s="42"/>
    </row>
    <row r="473" spans="12:14" ht="13.5">
      <c r="L473" s="42"/>
      <c r="M473" s="42"/>
      <c r="N473" s="42"/>
    </row>
    <row r="474" spans="12:14" ht="13.5">
      <c r="L474" s="42"/>
      <c r="M474" s="42"/>
      <c r="N474" s="42"/>
    </row>
    <row r="475" spans="12:14" ht="13.5">
      <c r="L475" s="42"/>
      <c r="M475" s="42"/>
      <c r="N475" s="42"/>
    </row>
    <row r="476" spans="12:14" ht="13.5">
      <c r="L476" s="42"/>
      <c r="M476" s="42"/>
      <c r="N476" s="42"/>
    </row>
    <row r="477" spans="12:14" ht="13.5">
      <c r="L477" s="42"/>
      <c r="M477" s="42"/>
      <c r="N477" s="42"/>
    </row>
    <row r="478" spans="12:14" ht="13.5">
      <c r="L478" s="42"/>
      <c r="M478" s="42"/>
      <c r="N478" s="42"/>
    </row>
    <row r="479" spans="12:14" ht="13.5">
      <c r="L479" s="42"/>
      <c r="M479" s="42"/>
      <c r="N479" s="42"/>
    </row>
    <row r="480" spans="12:14" ht="13.5">
      <c r="L480" s="42"/>
      <c r="M480" s="42"/>
      <c r="N480" s="42"/>
    </row>
    <row r="481" spans="12:14" ht="13.5">
      <c r="L481" s="42"/>
      <c r="M481" s="42"/>
      <c r="N481" s="42"/>
    </row>
    <row r="482" spans="12:14" ht="13.5">
      <c r="L482" s="42"/>
      <c r="M482" s="42"/>
      <c r="N482" s="42"/>
    </row>
    <row r="483" spans="12:14" ht="13.5">
      <c r="L483" s="42"/>
      <c r="M483" s="42"/>
      <c r="N483" s="42"/>
    </row>
    <row r="484" spans="12:14" ht="13.5">
      <c r="L484" s="42"/>
      <c r="M484" s="42"/>
      <c r="N484" s="42"/>
    </row>
    <row r="485" spans="12:14" ht="13.5">
      <c r="L485" s="42"/>
      <c r="M485" s="42"/>
      <c r="N485" s="42"/>
    </row>
    <row r="486" spans="12:14" ht="13.5">
      <c r="L486" s="42"/>
      <c r="M486" s="42"/>
      <c r="N486" s="42"/>
    </row>
    <row r="487" spans="12:14" ht="13.5">
      <c r="L487" s="42"/>
      <c r="M487" s="42"/>
      <c r="N487" s="42"/>
    </row>
    <row r="488" spans="12:14" ht="13.5">
      <c r="L488" s="42"/>
      <c r="M488" s="42"/>
      <c r="N488" s="42"/>
    </row>
    <row r="489" spans="12:14" ht="13.5">
      <c r="L489" s="42"/>
      <c r="M489" s="42"/>
      <c r="N489" s="42"/>
    </row>
    <row r="490" spans="12:14" ht="13.5">
      <c r="L490" s="42"/>
      <c r="M490" s="42"/>
      <c r="N490" s="42"/>
    </row>
    <row r="491" spans="12:14" ht="13.5">
      <c r="L491" s="42"/>
      <c r="M491" s="42"/>
      <c r="N491" s="42"/>
    </row>
    <row r="492" spans="12:14" ht="13.5">
      <c r="L492" s="42"/>
      <c r="M492" s="42"/>
      <c r="N492" s="42"/>
    </row>
    <row r="493" spans="12:14" ht="13.5">
      <c r="L493" s="42"/>
      <c r="M493" s="42"/>
      <c r="N493" s="42"/>
    </row>
    <row r="494" spans="12:14" ht="13.5">
      <c r="L494" s="42"/>
      <c r="M494" s="42"/>
      <c r="N494" s="42"/>
    </row>
    <row r="495" spans="12:14" ht="13.5">
      <c r="L495" s="42"/>
      <c r="M495" s="42"/>
      <c r="N495" s="42"/>
    </row>
    <row r="496" spans="12:14" ht="13.5">
      <c r="L496" s="42"/>
      <c r="M496" s="42"/>
      <c r="N496" s="42"/>
    </row>
    <row r="497" spans="12:14" ht="13.5">
      <c r="L497" s="42"/>
      <c r="M497" s="42"/>
      <c r="N497" s="42"/>
    </row>
    <row r="498" spans="12:14" ht="13.5">
      <c r="L498" s="42"/>
      <c r="M498" s="42"/>
      <c r="N498" s="42"/>
    </row>
    <row r="499" spans="12:14" ht="13.5">
      <c r="L499" s="42"/>
      <c r="M499" s="42"/>
      <c r="N499" s="42"/>
    </row>
    <row r="500" spans="12:14" ht="13.5">
      <c r="L500" s="42"/>
      <c r="M500" s="42"/>
      <c r="N500" s="42"/>
    </row>
    <row r="501" spans="12:14" ht="13.5">
      <c r="L501" s="42"/>
      <c r="M501" s="42"/>
      <c r="N501" s="42"/>
    </row>
    <row r="502" spans="12:14" ht="13.5">
      <c r="L502" s="42"/>
      <c r="M502" s="42"/>
      <c r="N502" s="42"/>
    </row>
    <row r="503" spans="12:14" ht="13.5">
      <c r="L503" s="42"/>
      <c r="M503" s="42"/>
      <c r="N503" s="42"/>
    </row>
    <row r="504" spans="12:14" ht="13.5">
      <c r="L504" s="42"/>
      <c r="M504" s="42"/>
      <c r="N504" s="42"/>
    </row>
    <row r="505" spans="12:14" ht="13.5">
      <c r="L505" s="42"/>
      <c r="M505" s="42"/>
      <c r="N505" s="42"/>
    </row>
    <row r="506" spans="12:14" ht="13.5">
      <c r="L506" s="42"/>
      <c r="M506" s="42"/>
      <c r="N506" s="42"/>
    </row>
    <row r="507" spans="12:14" ht="13.5">
      <c r="L507" s="42"/>
      <c r="M507" s="42"/>
      <c r="N507" s="42"/>
    </row>
    <row r="508" spans="12:14" ht="13.5">
      <c r="L508" s="42"/>
      <c r="M508" s="42"/>
      <c r="N508" s="42"/>
    </row>
    <row r="509" spans="12:14" ht="13.5">
      <c r="L509" s="42"/>
      <c r="M509" s="42"/>
      <c r="N509" s="42"/>
    </row>
    <row r="510" spans="12:14" ht="13.5">
      <c r="L510" s="42"/>
      <c r="M510" s="42"/>
      <c r="N510" s="42"/>
    </row>
    <row r="511" spans="12:14" ht="13.5">
      <c r="L511" s="42"/>
      <c r="M511" s="42"/>
      <c r="N511" s="42"/>
    </row>
    <row r="512" spans="12:14" ht="13.5">
      <c r="L512" s="42"/>
      <c r="M512" s="42"/>
      <c r="N512" s="42"/>
    </row>
    <row r="513" spans="12:14" ht="13.5">
      <c r="L513" s="42"/>
      <c r="M513" s="42"/>
      <c r="N513" s="42"/>
    </row>
    <row r="514" spans="12:14" ht="13.5">
      <c r="L514" s="42"/>
      <c r="M514" s="42"/>
      <c r="N514" s="42"/>
    </row>
    <row r="515" spans="12:14" ht="13.5">
      <c r="L515" s="42"/>
      <c r="M515" s="42"/>
      <c r="N515" s="42"/>
    </row>
    <row r="516" spans="12:14" ht="13.5">
      <c r="L516" s="42"/>
      <c r="M516" s="42"/>
      <c r="N516" s="42"/>
    </row>
    <row r="517" spans="12:14" ht="13.5">
      <c r="L517" s="42"/>
      <c r="M517" s="42"/>
      <c r="N517" s="42"/>
    </row>
    <row r="518" spans="12:14" ht="13.5">
      <c r="L518" s="42"/>
      <c r="M518" s="42"/>
      <c r="N518" s="42"/>
    </row>
    <row r="519" spans="12:14" ht="13.5">
      <c r="L519" s="42"/>
      <c r="M519" s="42"/>
      <c r="N519" s="42"/>
    </row>
    <row r="520" spans="12:14" ht="13.5">
      <c r="L520" s="42"/>
      <c r="M520" s="42"/>
      <c r="N520" s="42"/>
    </row>
    <row r="521" spans="12:14" ht="13.5">
      <c r="L521" s="42"/>
      <c r="M521" s="42"/>
      <c r="N521" s="42"/>
    </row>
    <row r="522" spans="12:14" ht="13.5">
      <c r="L522" s="42"/>
      <c r="M522" s="42"/>
      <c r="N522" s="42"/>
    </row>
    <row r="523" spans="12:14" ht="13.5">
      <c r="L523" s="42"/>
      <c r="M523" s="42"/>
      <c r="N523" s="42"/>
    </row>
    <row r="524" spans="12:14" ht="13.5">
      <c r="L524" s="42"/>
      <c r="M524" s="42"/>
      <c r="N524" s="42"/>
    </row>
    <row r="525" spans="12:14" ht="13.5">
      <c r="L525" s="42"/>
      <c r="M525" s="42"/>
      <c r="N525" s="42"/>
    </row>
    <row r="526" spans="12:14" ht="13.5">
      <c r="L526" s="42"/>
      <c r="M526" s="42"/>
      <c r="N526" s="42"/>
    </row>
    <row r="527" spans="12:14" ht="13.5">
      <c r="L527" s="42"/>
      <c r="M527" s="42"/>
      <c r="N527" s="42"/>
    </row>
    <row r="528" spans="12:14" ht="13.5">
      <c r="L528" s="42"/>
      <c r="M528" s="42"/>
      <c r="N528" s="42"/>
    </row>
    <row r="529" spans="12:14" ht="13.5">
      <c r="L529" s="42"/>
      <c r="M529" s="42"/>
      <c r="N529" s="42"/>
    </row>
    <row r="530" spans="12:14" ht="13.5">
      <c r="L530" s="42"/>
      <c r="M530" s="42"/>
      <c r="N530" s="42"/>
    </row>
    <row r="531" spans="12:14" ht="13.5">
      <c r="L531" s="42"/>
      <c r="M531" s="42"/>
      <c r="N531" s="42"/>
    </row>
    <row r="532" spans="12:14" ht="13.5">
      <c r="L532" s="42"/>
      <c r="M532" s="42"/>
      <c r="N532" s="42"/>
    </row>
    <row r="533" spans="12:14" ht="13.5">
      <c r="L533" s="42"/>
      <c r="M533" s="42"/>
      <c r="N533" s="42"/>
    </row>
    <row r="534" spans="12:14" ht="13.5">
      <c r="L534" s="42"/>
      <c r="M534" s="42"/>
      <c r="N534" s="42"/>
    </row>
    <row r="535" spans="12:14" ht="13.5">
      <c r="L535" s="42"/>
      <c r="M535" s="42"/>
      <c r="N535" s="42"/>
    </row>
    <row r="536" spans="12:14" ht="13.5">
      <c r="L536" s="42"/>
      <c r="M536" s="42"/>
      <c r="N536" s="42"/>
    </row>
    <row r="537" spans="12:14" ht="13.5">
      <c r="L537" s="42"/>
      <c r="M537" s="42"/>
      <c r="N537" s="42"/>
    </row>
    <row r="538" spans="12:14" ht="13.5">
      <c r="L538" s="42"/>
      <c r="M538" s="42"/>
      <c r="N538" s="42"/>
    </row>
    <row r="539" spans="12:14" ht="13.5">
      <c r="L539" s="42"/>
      <c r="M539" s="42"/>
      <c r="N539" s="42"/>
    </row>
    <row r="540" spans="12:14" ht="13.5">
      <c r="L540" s="42"/>
      <c r="M540" s="42"/>
      <c r="N540" s="42"/>
    </row>
    <row r="541" spans="12:14" ht="13.5">
      <c r="L541" s="42"/>
      <c r="M541" s="42"/>
      <c r="N541" s="42"/>
    </row>
    <row r="542" spans="12:14" ht="13.5">
      <c r="L542" s="42"/>
      <c r="M542" s="42"/>
      <c r="N542" s="42"/>
    </row>
    <row r="543" spans="12:14" ht="13.5">
      <c r="L543" s="42"/>
      <c r="M543" s="42"/>
      <c r="N543" s="42"/>
    </row>
    <row r="544" spans="12:14" ht="13.5">
      <c r="L544" s="42"/>
      <c r="M544" s="42"/>
      <c r="N544" s="42"/>
    </row>
    <row r="545" spans="12:14" ht="13.5">
      <c r="L545" s="42"/>
      <c r="M545" s="42"/>
      <c r="N545" s="42"/>
    </row>
    <row r="546" spans="12:14" ht="13.5">
      <c r="L546" s="42"/>
      <c r="M546" s="42"/>
      <c r="N546" s="42"/>
    </row>
    <row r="547" spans="12:14" ht="13.5">
      <c r="L547" s="42"/>
      <c r="M547" s="42"/>
      <c r="N547" s="42"/>
    </row>
    <row r="548" spans="12:14" ht="13.5">
      <c r="L548" s="42"/>
      <c r="M548" s="42"/>
      <c r="N548" s="42"/>
    </row>
    <row r="549" spans="12:14" ht="13.5">
      <c r="L549" s="42"/>
      <c r="M549" s="42"/>
      <c r="N549" s="42"/>
    </row>
    <row r="550" spans="12:14" ht="13.5">
      <c r="L550" s="42"/>
      <c r="M550" s="42"/>
      <c r="N550" s="42"/>
    </row>
    <row r="551" spans="12:14" ht="13.5">
      <c r="L551" s="42"/>
      <c r="M551" s="42"/>
      <c r="N551" s="42"/>
    </row>
    <row r="552" spans="12:14" ht="13.5">
      <c r="L552" s="42"/>
      <c r="M552" s="42"/>
      <c r="N552" s="42"/>
    </row>
    <row r="553" spans="12:14" ht="13.5">
      <c r="L553" s="42"/>
      <c r="M553" s="42"/>
      <c r="N553" s="42"/>
    </row>
    <row r="554" spans="12:14" ht="13.5">
      <c r="L554" s="42"/>
      <c r="M554" s="42"/>
      <c r="N554" s="42"/>
    </row>
    <row r="555" spans="12:14" ht="13.5">
      <c r="L555" s="42"/>
      <c r="M555" s="42"/>
      <c r="N555" s="42"/>
    </row>
    <row r="556" spans="12:14" ht="13.5">
      <c r="L556" s="42"/>
      <c r="M556" s="42"/>
      <c r="N556" s="42"/>
    </row>
    <row r="557" spans="12:14" ht="13.5">
      <c r="L557" s="42"/>
      <c r="M557" s="42"/>
      <c r="N557" s="42"/>
    </row>
    <row r="558" spans="12:14" ht="13.5">
      <c r="L558" s="42"/>
      <c r="M558" s="42"/>
      <c r="N558" s="42"/>
    </row>
    <row r="559" spans="12:14" ht="13.5">
      <c r="L559" s="42"/>
      <c r="M559" s="42"/>
      <c r="N559" s="42"/>
    </row>
    <row r="560" spans="12:14" ht="13.5">
      <c r="L560" s="42"/>
      <c r="M560" s="42"/>
      <c r="N560" s="42"/>
    </row>
    <row r="561" spans="12:14" ht="13.5">
      <c r="L561" s="42"/>
      <c r="M561" s="42"/>
      <c r="N561" s="42"/>
    </row>
    <row r="562" spans="12:14" ht="13.5">
      <c r="L562" s="42"/>
      <c r="M562" s="42"/>
      <c r="N562" s="42"/>
    </row>
    <row r="563" spans="12:14" ht="13.5">
      <c r="L563" s="42"/>
      <c r="M563" s="42"/>
      <c r="N563" s="42"/>
    </row>
    <row r="564" spans="12:14" ht="13.5">
      <c r="L564" s="42"/>
      <c r="M564" s="42"/>
      <c r="N564" s="42"/>
    </row>
    <row r="565" spans="12:14" ht="13.5">
      <c r="L565" s="42"/>
      <c r="M565" s="42"/>
      <c r="N565" s="42"/>
    </row>
    <row r="566" spans="12:14" ht="13.5">
      <c r="L566" s="42"/>
      <c r="M566" s="42"/>
      <c r="N566" s="42"/>
    </row>
    <row r="567" spans="12:14" ht="13.5">
      <c r="L567" s="42"/>
      <c r="M567" s="42"/>
      <c r="N567" s="42"/>
    </row>
    <row r="568" spans="12:14" ht="13.5">
      <c r="L568" s="42"/>
      <c r="M568" s="42"/>
      <c r="N568" s="42"/>
    </row>
    <row r="569" spans="12:14" ht="13.5">
      <c r="L569" s="42"/>
      <c r="M569" s="42"/>
      <c r="N569" s="42"/>
    </row>
    <row r="570" spans="12:14" ht="13.5">
      <c r="L570" s="42"/>
      <c r="M570" s="42"/>
      <c r="N570" s="42"/>
    </row>
    <row r="571" spans="12:14" ht="13.5">
      <c r="L571" s="42"/>
      <c r="M571" s="42"/>
      <c r="N571" s="42"/>
    </row>
    <row r="572" spans="12:14" ht="13.5">
      <c r="L572" s="42"/>
      <c r="M572" s="42"/>
      <c r="N572" s="42"/>
    </row>
    <row r="573" spans="12:14" ht="13.5">
      <c r="L573" s="42"/>
      <c r="M573" s="42"/>
      <c r="N573" s="42"/>
    </row>
    <row r="574" spans="12:14" ht="13.5">
      <c r="L574" s="42"/>
      <c r="M574" s="42"/>
      <c r="N574" s="42"/>
    </row>
    <row r="575" spans="12:14" ht="13.5">
      <c r="L575" s="42"/>
      <c r="M575" s="42"/>
      <c r="N575" s="42"/>
    </row>
    <row r="576" spans="12:14" ht="13.5">
      <c r="L576" s="42"/>
      <c r="M576" s="42"/>
      <c r="N576" s="42"/>
    </row>
    <row r="577" spans="12:14" ht="13.5">
      <c r="L577" s="42"/>
      <c r="M577" s="42"/>
      <c r="N577" s="42"/>
    </row>
    <row r="578" spans="12:14" ht="13.5">
      <c r="L578" s="42"/>
      <c r="M578" s="42"/>
      <c r="N578" s="42"/>
    </row>
    <row r="579" spans="12:14" ht="13.5">
      <c r="L579" s="42"/>
      <c r="M579" s="42"/>
      <c r="N579" s="42"/>
    </row>
    <row r="580" spans="12:14" ht="13.5">
      <c r="L580" s="42"/>
      <c r="M580" s="42"/>
      <c r="N580" s="42"/>
    </row>
    <row r="581" spans="12:14" ht="13.5">
      <c r="L581" s="42"/>
      <c r="M581" s="42"/>
      <c r="N581" s="42"/>
    </row>
    <row r="582" spans="12:14" ht="13.5">
      <c r="L582" s="42"/>
      <c r="M582" s="42"/>
      <c r="N582" s="42"/>
    </row>
    <row r="583" spans="12:14" ht="13.5">
      <c r="L583" s="42"/>
      <c r="M583" s="42"/>
      <c r="N583" s="42"/>
    </row>
    <row r="584" spans="12:14" ht="13.5">
      <c r="L584" s="42"/>
      <c r="M584" s="42"/>
      <c r="N584" s="42"/>
    </row>
    <row r="585" spans="12:14" ht="13.5">
      <c r="L585" s="42"/>
      <c r="M585" s="42"/>
      <c r="N585" s="42"/>
    </row>
    <row r="586" spans="12:14" ht="13.5">
      <c r="L586" s="42"/>
      <c r="M586" s="42"/>
      <c r="N586" s="42"/>
    </row>
    <row r="587" spans="12:14" ht="13.5">
      <c r="L587" s="42"/>
      <c r="M587" s="42"/>
      <c r="N587" s="42"/>
    </row>
    <row r="588" spans="12:14" ht="13.5">
      <c r="L588" s="42"/>
      <c r="M588" s="42"/>
      <c r="N588" s="42"/>
    </row>
    <row r="589" spans="12:14" ht="13.5">
      <c r="L589" s="42"/>
      <c r="M589" s="42"/>
      <c r="N589" s="42"/>
    </row>
    <row r="590" spans="12:14" ht="13.5">
      <c r="L590" s="42"/>
      <c r="M590" s="42"/>
      <c r="N590" s="42"/>
    </row>
    <row r="591" spans="12:14" ht="13.5">
      <c r="L591" s="42"/>
      <c r="M591" s="42"/>
      <c r="N591" s="42"/>
    </row>
    <row r="592" spans="12:14" ht="13.5">
      <c r="L592" s="42"/>
      <c r="M592" s="42"/>
      <c r="N592" s="42"/>
    </row>
    <row r="593" spans="12:14" ht="13.5">
      <c r="L593" s="42"/>
      <c r="M593" s="42"/>
      <c r="N593" s="42"/>
    </row>
    <row r="594" spans="12:14" ht="13.5">
      <c r="L594" s="42"/>
      <c r="M594" s="42"/>
      <c r="N594" s="42"/>
    </row>
    <row r="595" spans="12:14" ht="13.5">
      <c r="L595" s="42"/>
      <c r="M595" s="42"/>
      <c r="N595" s="42"/>
    </row>
    <row r="596" spans="12:14" ht="13.5">
      <c r="L596" s="42"/>
      <c r="M596" s="42"/>
      <c r="N596" s="42"/>
    </row>
    <row r="597" spans="12:14" ht="13.5">
      <c r="L597" s="42"/>
      <c r="M597" s="42"/>
      <c r="N597" s="42"/>
    </row>
    <row r="598" spans="12:14" ht="13.5">
      <c r="L598" s="42"/>
      <c r="M598" s="42"/>
      <c r="N598" s="42"/>
    </row>
    <row r="599" spans="12:14" ht="13.5">
      <c r="L599" s="42"/>
      <c r="M599" s="42"/>
      <c r="N599" s="42"/>
    </row>
    <row r="600" spans="12:14" ht="13.5">
      <c r="L600" s="42"/>
      <c r="M600" s="42"/>
      <c r="N600" s="42"/>
    </row>
    <row r="601" spans="12:14" ht="13.5">
      <c r="L601" s="42"/>
      <c r="M601" s="42"/>
      <c r="N601" s="42"/>
    </row>
    <row r="602" spans="12:14" ht="13.5">
      <c r="L602" s="42"/>
      <c r="M602" s="42"/>
      <c r="N602" s="42"/>
    </row>
    <row r="603" spans="12:14" ht="13.5">
      <c r="L603" s="42"/>
      <c r="M603" s="42"/>
      <c r="N603" s="42"/>
    </row>
    <row r="604" spans="12:14" ht="13.5">
      <c r="L604" s="42"/>
      <c r="M604" s="42"/>
      <c r="N604" s="42"/>
    </row>
    <row r="605" spans="12:14" ht="13.5">
      <c r="L605" s="42"/>
      <c r="M605" s="42"/>
      <c r="N605" s="42"/>
    </row>
    <row r="606" spans="12:14" ht="13.5">
      <c r="L606" s="42"/>
      <c r="M606" s="42"/>
      <c r="N606" s="42"/>
    </row>
    <row r="607" spans="12:14" ht="13.5">
      <c r="L607" s="42"/>
      <c r="M607" s="42"/>
      <c r="N607" s="42"/>
    </row>
    <row r="608" spans="12:14" ht="13.5">
      <c r="L608" s="42"/>
      <c r="M608" s="42"/>
      <c r="N608" s="42"/>
    </row>
    <row r="609" spans="12:14" ht="13.5">
      <c r="L609" s="42"/>
      <c r="M609" s="42"/>
      <c r="N609" s="42"/>
    </row>
    <row r="610" spans="12:14" ht="13.5">
      <c r="L610" s="42"/>
      <c r="M610" s="42"/>
      <c r="N610" s="42"/>
    </row>
    <row r="611" spans="12:14" ht="13.5">
      <c r="L611" s="42"/>
      <c r="M611" s="42"/>
      <c r="N611" s="42"/>
    </row>
    <row r="612" spans="12:14" ht="13.5">
      <c r="L612" s="42"/>
      <c r="M612" s="42"/>
      <c r="N612" s="42"/>
    </row>
    <row r="613" spans="12:14" ht="13.5">
      <c r="L613" s="42"/>
      <c r="M613" s="42"/>
      <c r="N613" s="42"/>
    </row>
    <row r="614" spans="12:14" ht="13.5">
      <c r="L614" s="42"/>
      <c r="M614" s="42"/>
      <c r="N614" s="42"/>
    </row>
    <row r="615" spans="12:14" ht="13.5">
      <c r="L615" s="42"/>
      <c r="M615" s="42"/>
      <c r="N615" s="42"/>
    </row>
    <row r="616" spans="12:14" ht="13.5">
      <c r="L616" s="42"/>
      <c r="M616" s="42"/>
      <c r="N616" s="42"/>
    </row>
    <row r="617" spans="12:14" ht="13.5">
      <c r="L617" s="42"/>
      <c r="M617" s="42"/>
      <c r="N617" s="42"/>
    </row>
    <row r="618" spans="12:14" ht="13.5">
      <c r="L618" s="42"/>
      <c r="M618" s="42"/>
      <c r="N618" s="42"/>
    </row>
    <row r="619" spans="12:14" ht="13.5">
      <c r="L619" s="42"/>
      <c r="M619" s="42"/>
      <c r="N619" s="42"/>
    </row>
    <row r="620" spans="12:14" ht="13.5">
      <c r="L620" s="42"/>
      <c r="M620" s="42"/>
      <c r="N620" s="42"/>
    </row>
    <row r="621" spans="12:14" ht="13.5">
      <c r="L621" s="42"/>
      <c r="M621" s="42"/>
      <c r="N621" s="42"/>
    </row>
    <row r="622" spans="12:14" ht="13.5">
      <c r="L622" s="42"/>
      <c r="M622" s="42"/>
      <c r="N622" s="42"/>
    </row>
    <row r="623" spans="12:14" ht="13.5">
      <c r="L623" s="42"/>
      <c r="M623" s="42"/>
      <c r="N623" s="42"/>
    </row>
    <row r="624" spans="12:14" ht="13.5">
      <c r="L624" s="42"/>
      <c r="M624" s="42"/>
      <c r="N624" s="42"/>
    </row>
    <row r="625" spans="12:14" ht="13.5">
      <c r="L625" s="42"/>
      <c r="M625" s="42"/>
      <c r="N625" s="42"/>
    </row>
    <row r="626" spans="12:14" ht="13.5">
      <c r="L626" s="42"/>
      <c r="M626" s="42"/>
      <c r="N626" s="42"/>
    </row>
    <row r="627" spans="12:14" ht="13.5">
      <c r="L627" s="42"/>
      <c r="M627" s="42"/>
      <c r="N627" s="42"/>
    </row>
    <row r="628" spans="12:14" ht="13.5">
      <c r="L628" s="42"/>
      <c r="M628" s="42"/>
      <c r="N628" s="42"/>
    </row>
    <row r="629" spans="12:14" ht="13.5">
      <c r="L629" s="42"/>
      <c r="M629" s="42"/>
      <c r="N629" s="42"/>
    </row>
    <row r="630" spans="12:14" ht="13.5">
      <c r="L630" s="42"/>
      <c r="M630" s="42"/>
      <c r="N630" s="42"/>
    </row>
    <row r="631" spans="12:14" ht="13.5">
      <c r="L631" s="42"/>
      <c r="M631" s="42"/>
      <c r="N631" s="42"/>
    </row>
    <row r="632" spans="12:14" ht="13.5">
      <c r="L632" s="42"/>
      <c r="M632" s="42"/>
      <c r="N632" s="42"/>
    </row>
    <row r="633" spans="12:14" ht="13.5">
      <c r="L633" s="42"/>
      <c r="M633" s="42"/>
      <c r="N633" s="42"/>
    </row>
    <row r="634" spans="12:14" ht="13.5">
      <c r="L634" s="42"/>
      <c r="M634" s="42"/>
      <c r="N634" s="42"/>
    </row>
    <row r="635" spans="12:14" ht="13.5">
      <c r="L635" s="42"/>
      <c r="M635" s="42"/>
      <c r="N635" s="42"/>
    </row>
    <row r="636" spans="12:14" ht="13.5">
      <c r="L636" s="42"/>
      <c r="M636" s="42"/>
      <c r="N636" s="42"/>
    </row>
    <row r="637" spans="12:14" ht="13.5">
      <c r="L637" s="42"/>
      <c r="M637" s="42"/>
      <c r="N637" s="42"/>
    </row>
    <row r="638" spans="12:14" ht="13.5">
      <c r="L638" s="42"/>
      <c r="M638" s="42"/>
      <c r="N638" s="42"/>
    </row>
    <row r="639" spans="12:14" ht="13.5">
      <c r="L639" s="42"/>
      <c r="M639" s="42"/>
      <c r="N639" s="42"/>
    </row>
    <row r="640" spans="12:14" ht="13.5">
      <c r="L640" s="42"/>
      <c r="M640" s="42"/>
      <c r="N640" s="42"/>
    </row>
    <row r="641" spans="12:14" ht="13.5">
      <c r="L641" s="42"/>
      <c r="M641" s="42"/>
      <c r="N641" s="42"/>
    </row>
    <row r="642" spans="12:14" ht="13.5">
      <c r="L642" s="42"/>
      <c r="M642" s="42"/>
      <c r="N642" s="42"/>
    </row>
    <row r="643" spans="12:14" ht="13.5">
      <c r="L643" s="42"/>
      <c r="M643" s="42"/>
      <c r="N643" s="42"/>
    </row>
    <row r="644" spans="12:14" ht="13.5">
      <c r="L644" s="42"/>
      <c r="M644" s="42"/>
      <c r="N644" s="42"/>
    </row>
    <row r="645" spans="12:14" ht="13.5">
      <c r="L645" s="42"/>
      <c r="M645" s="42"/>
      <c r="N645" s="42"/>
    </row>
    <row r="646" spans="12:14" ht="13.5">
      <c r="L646" s="42"/>
      <c r="M646" s="42"/>
      <c r="N646" s="42"/>
    </row>
    <row r="647" spans="12:14" ht="13.5">
      <c r="L647" s="42"/>
      <c r="M647" s="42"/>
      <c r="N647" s="42"/>
    </row>
    <row r="648" spans="12:14" ht="13.5">
      <c r="L648" s="42"/>
      <c r="M648" s="42"/>
      <c r="N648" s="42"/>
    </row>
    <row r="649" spans="12:14" ht="13.5">
      <c r="L649" s="42"/>
      <c r="M649" s="42"/>
      <c r="N649" s="42"/>
    </row>
    <row r="650" spans="12:14" ht="13.5">
      <c r="L650" s="42"/>
      <c r="M650" s="42"/>
      <c r="N650" s="42"/>
    </row>
    <row r="651" spans="12:14" ht="13.5">
      <c r="L651" s="42"/>
      <c r="M651" s="42"/>
      <c r="N651" s="42"/>
    </row>
    <row r="652" spans="12:14" ht="13.5">
      <c r="L652" s="42"/>
      <c r="M652" s="42"/>
      <c r="N652" s="42"/>
    </row>
    <row r="653" spans="12:14" ht="13.5">
      <c r="L653" s="42"/>
      <c r="M653" s="42"/>
      <c r="N653" s="42"/>
    </row>
    <row r="654" spans="12:14" ht="13.5">
      <c r="L654" s="42"/>
      <c r="M654" s="42"/>
      <c r="N654" s="42"/>
    </row>
    <row r="655" spans="12:14" ht="13.5">
      <c r="L655" s="42"/>
      <c r="M655" s="42"/>
      <c r="N655" s="42"/>
    </row>
    <row r="656" spans="12:14" ht="13.5">
      <c r="L656" s="42"/>
      <c r="M656" s="42"/>
      <c r="N656" s="42"/>
    </row>
    <row r="657" spans="12:14" ht="13.5">
      <c r="L657" s="42"/>
      <c r="M657" s="42"/>
      <c r="N657" s="42"/>
    </row>
    <row r="658" spans="12:14" ht="13.5">
      <c r="L658" s="42"/>
      <c r="M658" s="42"/>
      <c r="N658" s="42"/>
    </row>
    <row r="659" spans="12:14" ht="13.5">
      <c r="L659" s="42"/>
      <c r="M659" s="42"/>
      <c r="N659" s="42"/>
    </row>
    <row r="660" spans="12:14" ht="13.5">
      <c r="L660" s="42"/>
      <c r="M660" s="42"/>
      <c r="N660" s="42"/>
    </row>
    <row r="661" spans="12:14" ht="13.5">
      <c r="L661" s="42"/>
      <c r="M661" s="42"/>
      <c r="N661" s="42"/>
    </row>
    <row r="662" spans="12:14" ht="13.5">
      <c r="L662" s="42"/>
      <c r="M662" s="42"/>
      <c r="N662" s="42"/>
    </row>
    <row r="663" spans="12:14" ht="13.5">
      <c r="L663" s="42"/>
      <c r="M663" s="42"/>
      <c r="N663" s="42"/>
    </row>
    <row r="664" spans="12:14" ht="13.5">
      <c r="L664" s="42"/>
      <c r="M664" s="42"/>
      <c r="N664" s="42"/>
    </row>
    <row r="665" spans="12:14" ht="13.5">
      <c r="L665" s="42"/>
      <c r="M665" s="42"/>
      <c r="N665" s="42"/>
    </row>
    <row r="666" spans="12:14" ht="13.5">
      <c r="L666" s="42"/>
      <c r="M666" s="42"/>
      <c r="N666" s="42"/>
    </row>
    <row r="667" spans="12:14" ht="13.5">
      <c r="L667" s="42"/>
      <c r="M667" s="42"/>
      <c r="N667" s="42"/>
    </row>
    <row r="668" spans="12:14" ht="13.5">
      <c r="L668" s="42"/>
      <c r="M668" s="42"/>
      <c r="N668" s="42"/>
    </row>
    <row r="669" spans="12:14" ht="13.5">
      <c r="L669" s="42"/>
      <c r="M669" s="42"/>
      <c r="N669" s="42"/>
    </row>
    <row r="670" spans="12:14" ht="13.5">
      <c r="L670" s="42"/>
      <c r="M670" s="42"/>
      <c r="N670" s="42"/>
    </row>
    <row r="671" spans="12:14" ht="13.5">
      <c r="L671" s="42"/>
      <c r="M671" s="42"/>
      <c r="N671" s="42"/>
    </row>
    <row r="672" spans="12:14" ht="13.5">
      <c r="L672" s="42"/>
      <c r="M672" s="42"/>
      <c r="N672" s="42"/>
    </row>
    <row r="673" spans="12:14" ht="13.5">
      <c r="L673" s="42"/>
      <c r="M673" s="42"/>
      <c r="N673" s="42"/>
    </row>
    <row r="674" spans="12:14" ht="13.5">
      <c r="L674" s="42"/>
      <c r="M674" s="42"/>
      <c r="N674" s="42"/>
    </row>
    <row r="675" spans="12:14" ht="13.5">
      <c r="L675" s="42"/>
      <c r="M675" s="42"/>
      <c r="N675" s="42"/>
    </row>
    <row r="676" spans="12:14" ht="13.5">
      <c r="L676" s="42"/>
      <c r="M676" s="42"/>
      <c r="N676" s="42"/>
    </row>
    <row r="677" spans="12:14" ht="13.5">
      <c r="L677" s="42"/>
      <c r="M677" s="42"/>
      <c r="N677" s="42"/>
    </row>
    <row r="678" spans="12:14" ht="13.5">
      <c r="L678" s="42"/>
      <c r="M678" s="42"/>
      <c r="N678" s="42"/>
    </row>
    <row r="679" spans="12:14" ht="13.5">
      <c r="L679" s="42"/>
      <c r="M679" s="42"/>
      <c r="N679" s="42"/>
    </row>
    <row r="680" spans="12:14" ht="13.5">
      <c r="L680" s="42"/>
      <c r="M680" s="42"/>
      <c r="N680" s="42"/>
    </row>
    <row r="681" spans="12:14" ht="13.5">
      <c r="L681" s="42"/>
      <c r="M681" s="42"/>
      <c r="N681" s="42"/>
    </row>
    <row r="682" spans="12:14" ht="13.5">
      <c r="L682" s="42"/>
      <c r="M682" s="42"/>
      <c r="N682" s="42"/>
    </row>
    <row r="683" spans="12:14" ht="13.5">
      <c r="L683" s="42"/>
      <c r="M683" s="42"/>
      <c r="N683" s="42"/>
    </row>
    <row r="684" spans="12:14" ht="13.5">
      <c r="L684" s="42"/>
      <c r="M684" s="42"/>
      <c r="N684" s="42"/>
    </row>
    <row r="685" spans="12:14" ht="13.5">
      <c r="L685" s="42"/>
      <c r="M685" s="42"/>
      <c r="N685" s="42"/>
    </row>
    <row r="686" spans="12:14" ht="13.5">
      <c r="L686" s="42"/>
      <c r="M686" s="42"/>
      <c r="N686" s="42"/>
    </row>
    <row r="687" spans="12:14" ht="13.5">
      <c r="L687" s="42"/>
      <c r="M687" s="42"/>
      <c r="N687" s="42"/>
    </row>
    <row r="688" spans="12:14" ht="13.5">
      <c r="L688" s="42"/>
      <c r="M688" s="42"/>
      <c r="N688" s="42"/>
    </row>
    <row r="689" spans="12:14" ht="13.5">
      <c r="L689" s="42"/>
      <c r="M689" s="42"/>
      <c r="N689" s="42"/>
    </row>
    <row r="690" spans="12:14" ht="13.5">
      <c r="L690" s="42"/>
      <c r="M690" s="42"/>
      <c r="N690" s="42"/>
    </row>
    <row r="691" spans="12:14" ht="13.5">
      <c r="L691" s="42"/>
      <c r="M691" s="42"/>
      <c r="N691" s="42"/>
    </row>
    <row r="692" spans="12:14" ht="13.5">
      <c r="L692" s="42"/>
      <c r="M692" s="42"/>
      <c r="N692" s="42"/>
    </row>
    <row r="693" spans="12:14" ht="13.5">
      <c r="L693" s="42"/>
      <c r="M693" s="42"/>
      <c r="N693" s="42"/>
    </row>
    <row r="694" spans="12:14" ht="13.5">
      <c r="L694" s="42"/>
      <c r="M694" s="42"/>
      <c r="N694" s="42"/>
    </row>
    <row r="695" spans="12:14" ht="13.5">
      <c r="L695" s="42"/>
      <c r="M695" s="42"/>
      <c r="N695" s="42"/>
    </row>
    <row r="696" spans="12:14" ht="13.5">
      <c r="L696" s="42"/>
      <c r="M696" s="42"/>
      <c r="N696" s="42"/>
    </row>
    <row r="697" spans="12:14" ht="13.5">
      <c r="L697" s="42"/>
      <c r="M697" s="42"/>
      <c r="N697" s="42"/>
    </row>
    <row r="698" spans="12:14" ht="13.5">
      <c r="L698" s="42"/>
      <c r="M698" s="42"/>
      <c r="N698" s="42"/>
    </row>
    <row r="699" spans="12:14" ht="13.5">
      <c r="L699" s="42"/>
      <c r="M699" s="42"/>
      <c r="N699" s="42"/>
    </row>
    <row r="700" spans="12:14" ht="13.5">
      <c r="L700" s="42"/>
      <c r="M700" s="42"/>
      <c r="N700" s="42"/>
    </row>
    <row r="701" spans="12:14" ht="13.5">
      <c r="L701" s="42"/>
      <c r="M701" s="42"/>
      <c r="N701" s="42"/>
    </row>
    <row r="702" spans="12:14" ht="13.5">
      <c r="L702" s="42"/>
      <c r="M702" s="42"/>
      <c r="N702" s="42"/>
    </row>
    <row r="703" spans="12:14" ht="13.5">
      <c r="L703" s="42"/>
      <c r="M703" s="42"/>
      <c r="N703" s="42"/>
    </row>
    <row r="704" spans="12:14" ht="13.5">
      <c r="L704" s="42"/>
      <c r="M704" s="42"/>
      <c r="N704" s="42"/>
    </row>
    <row r="705" spans="12:14" ht="13.5">
      <c r="L705" s="42"/>
      <c r="M705" s="42"/>
      <c r="N705" s="42"/>
    </row>
    <row r="706" spans="12:14" ht="13.5">
      <c r="L706" s="42"/>
      <c r="M706" s="42"/>
      <c r="N706" s="42"/>
    </row>
    <row r="707" spans="12:14" ht="13.5">
      <c r="L707" s="42"/>
      <c r="M707" s="42"/>
      <c r="N707" s="42"/>
    </row>
    <row r="708" spans="12:14" ht="13.5">
      <c r="L708" s="42"/>
      <c r="M708" s="42"/>
      <c r="N708" s="42"/>
    </row>
    <row r="709" spans="12:14" ht="13.5">
      <c r="L709" s="42"/>
      <c r="M709" s="42"/>
      <c r="N709" s="42"/>
    </row>
    <row r="710" spans="12:14" ht="13.5">
      <c r="L710" s="42"/>
      <c r="M710" s="42"/>
      <c r="N710" s="42"/>
    </row>
    <row r="711" spans="12:14" ht="13.5">
      <c r="L711" s="42"/>
      <c r="M711" s="42"/>
      <c r="N711" s="42"/>
    </row>
    <row r="712" spans="12:14" ht="13.5">
      <c r="L712" s="42"/>
      <c r="M712" s="42"/>
      <c r="N712" s="42"/>
    </row>
    <row r="713" spans="12:14" ht="13.5">
      <c r="L713" s="42"/>
      <c r="M713" s="42"/>
      <c r="N713" s="42"/>
    </row>
    <row r="714" spans="12:14" ht="13.5">
      <c r="L714" s="42"/>
      <c r="M714" s="42"/>
      <c r="N714" s="42"/>
    </row>
    <row r="715" spans="12:14" ht="13.5">
      <c r="L715" s="42"/>
      <c r="M715" s="42"/>
      <c r="N715" s="42"/>
    </row>
    <row r="716" spans="12:14" ht="13.5">
      <c r="L716" s="42"/>
      <c r="M716" s="42"/>
      <c r="N716" s="42"/>
    </row>
    <row r="717" spans="12:14" ht="13.5">
      <c r="L717" s="42"/>
      <c r="M717" s="42"/>
      <c r="N717" s="42"/>
    </row>
    <row r="718" spans="12:14" ht="13.5">
      <c r="L718" s="42"/>
      <c r="M718" s="42"/>
      <c r="N718" s="42"/>
    </row>
    <row r="719" spans="12:14" ht="13.5">
      <c r="L719" s="42"/>
      <c r="M719" s="42"/>
      <c r="N719" s="42"/>
    </row>
    <row r="720" spans="12:14" ht="13.5">
      <c r="L720" s="42"/>
      <c r="M720" s="42"/>
      <c r="N720" s="42"/>
    </row>
    <row r="721" spans="12:14" ht="13.5">
      <c r="L721" s="42"/>
      <c r="M721" s="42"/>
      <c r="N721" s="42"/>
    </row>
    <row r="722" spans="12:14" ht="13.5">
      <c r="L722" s="42"/>
      <c r="M722" s="42"/>
      <c r="N722" s="42"/>
    </row>
    <row r="723" spans="12:14" ht="13.5">
      <c r="L723" s="42"/>
      <c r="M723" s="42"/>
      <c r="N723" s="42"/>
    </row>
    <row r="724" spans="12:14" ht="13.5">
      <c r="L724" s="42"/>
      <c r="M724" s="42"/>
      <c r="N724" s="42"/>
    </row>
    <row r="725" spans="12:14" ht="13.5">
      <c r="L725" s="42"/>
      <c r="M725" s="42"/>
      <c r="N725" s="42"/>
    </row>
    <row r="726" spans="12:14" ht="13.5">
      <c r="L726" s="42"/>
      <c r="M726" s="42"/>
      <c r="N726" s="42"/>
    </row>
    <row r="727" spans="12:14" ht="13.5">
      <c r="L727" s="42"/>
      <c r="M727" s="42"/>
      <c r="N727" s="42"/>
    </row>
    <row r="728" spans="12:14" ht="13.5">
      <c r="L728" s="42"/>
      <c r="M728" s="42"/>
      <c r="N728" s="42"/>
    </row>
    <row r="729" spans="12:14" ht="13.5">
      <c r="L729" s="42"/>
      <c r="M729" s="42"/>
      <c r="N729" s="42"/>
    </row>
    <row r="730" spans="12:14" ht="13.5">
      <c r="L730" s="42"/>
      <c r="M730" s="42"/>
      <c r="N730" s="42"/>
    </row>
    <row r="731" spans="12:14" ht="13.5">
      <c r="L731" s="42"/>
      <c r="M731" s="42"/>
      <c r="N731" s="42"/>
    </row>
    <row r="732" spans="12:14" ht="13.5">
      <c r="L732" s="42"/>
      <c r="M732" s="42"/>
      <c r="N732" s="42"/>
    </row>
    <row r="733" spans="12:14" ht="13.5">
      <c r="L733" s="42"/>
      <c r="M733" s="42"/>
      <c r="N733" s="42"/>
    </row>
    <row r="734" spans="12:14" ht="13.5">
      <c r="L734" s="42"/>
      <c r="M734" s="42"/>
      <c r="N734" s="42"/>
    </row>
    <row r="735" spans="12:14" ht="13.5">
      <c r="L735" s="42"/>
      <c r="M735" s="42"/>
      <c r="N735" s="42"/>
    </row>
    <row r="736" spans="12:14" ht="13.5">
      <c r="L736" s="42"/>
      <c r="M736" s="42"/>
      <c r="N736" s="42"/>
    </row>
    <row r="737" spans="12:14" ht="13.5">
      <c r="L737" s="42"/>
      <c r="M737" s="42"/>
      <c r="N737" s="42"/>
    </row>
    <row r="738" spans="12:14" ht="13.5">
      <c r="L738" s="42"/>
      <c r="M738" s="42"/>
      <c r="N738" s="42"/>
    </row>
    <row r="739" spans="12:14" ht="13.5">
      <c r="L739" s="42"/>
      <c r="M739" s="42"/>
      <c r="N739" s="42"/>
    </row>
    <row r="740" spans="12:14" ht="13.5">
      <c r="L740" s="42"/>
      <c r="M740" s="42"/>
      <c r="N740" s="42"/>
    </row>
    <row r="741" spans="12:14" ht="13.5">
      <c r="L741" s="42"/>
      <c r="M741" s="42"/>
      <c r="N741" s="42"/>
    </row>
    <row r="742" spans="12:14" ht="13.5">
      <c r="L742" s="42"/>
      <c r="M742" s="42"/>
      <c r="N742" s="42"/>
    </row>
    <row r="743" spans="12:14" ht="13.5">
      <c r="L743" s="42"/>
      <c r="M743" s="42"/>
      <c r="N743" s="42"/>
    </row>
    <row r="744" spans="12:14" ht="13.5">
      <c r="L744" s="42"/>
      <c r="M744" s="42"/>
      <c r="N744" s="42"/>
    </row>
    <row r="745" spans="12:14" ht="13.5">
      <c r="L745" s="42"/>
      <c r="M745" s="42"/>
      <c r="N745" s="42"/>
    </row>
    <row r="746" spans="12:14" ht="13.5">
      <c r="L746" s="42"/>
      <c r="M746" s="42"/>
      <c r="N746" s="42"/>
    </row>
    <row r="747" spans="12:14" ht="13.5">
      <c r="L747" s="42"/>
      <c r="M747" s="42"/>
      <c r="N747" s="42"/>
    </row>
    <row r="748" spans="12:14" ht="13.5">
      <c r="L748" s="42"/>
      <c r="M748" s="42"/>
      <c r="N748" s="42"/>
    </row>
    <row r="749" spans="12:14" ht="13.5">
      <c r="L749" s="42"/>
      <c r="M749" s="42"/>
      <c r="N749" s="42"/>
    </row>
    <row r="750" spans="12:14" ht="13.5">
      <c r="L750" s="42"/>
      <c r="M750" s="42"/>
      <c r="N750" s="42"/>
    </row>
    <row r="751" spans="12:14" ht="13.5">
      <c r="L751" s="42"/>
      <c r="M751" s="42"/>
      <c r="N751" s="42"/>
    </row>
    <row r="752" spans="12:14" ht="13.5">
      <c r="L752" s="42"/>
      <c r="M752" s="42"/>
      <c r="N752" s="42"/>
    </row>
    <row r="753" spans="12:14" ht="13.5">
      <c r="L753" s="42"/>
      <c r="M753" s="42"/>
      <c r="N753" s="42"/>
    </row>
    <row r="754" spans="12:14" ht="13.5">
      <c r="L754" s="42"/>
      <c r="M754" s="42"/>
      <c r="N754" s="42"/>
    </row>
    <row r="755" spans="12:14" ht="13.5">
      <c r="L755" s="42"/>
      <c r="M755" s="42"/>
      <c r="N755" s="42"/>
    </row>
    <row r="756" spans="12:14" ht="13.5">
      <c r="L756" s="42"/>
      <c r="M756" s="42"/>
      <c r="N756" s="42"/>
    </row>
    <row r="757" spans="12:14" ht="13.5">
      <c r="L757" s="42"/>
      <c r="M757" s="42"/>
      <c r="N757" s="42"/>
    </row>
    <row r="758" spans="12:14" ht="13.5">
      <c r="L758" s="42"/>
      <c r="M758" s="42"/>
      <c r="N758" s="42"/>
    </row>
    <row r="759" spans="12:14" ht="13.5">
      <c r="L759" s="42"/>
      <c r="M759" s="42"/>
      <c r="N759" s="42"/>
    </row>
    <row r="760" spans="12:14" ht="13.5">
      <c r="L760" s="42"/>
      <c r="M760" s="42"/>
      <c r="N760" s="42"/>
    </row>
    <row r="761" spans="12:14" ht="13.5">
      <c r="L761" s="42"/>
      <c r="M761" s="42"/>
      <c r="N761" s="42"/>
    </row>
    <row r="762" spans="12:14" ht="13.5">
      <c r="L762" s="42"/>
      <c r="M762" s="42"/>
      <c r="N762" s="42"/>
    </row>
    <row r="763" spans="12:14" ht="13.5">
      <c r="L763" s="42"/>
      <c r="M763" s="42"/>
      <c r="N763" s="42"/>
    </row>
    <row r="764" spans="12:14" ht="13.5">
      <c r="L764" s="42"/>
      <c r="M764" s="42"/>
      <c r="N764" s="42"/>
    </row>
    <row r="765" spans="12:14" ht="13.5">
      <c r="L765" s="42"/>
      <c r="M765" s="42"/>
      <c r="N765" s="42"/>
    </row>
    <row r="766" spans="12:14" ht="13.5">
      <c r="L766" s="42"/>
      <c r="M766" s="42"/>
      <c r="N766" s="42"/>
    </row>
    <row r="767" spans="12:14" ht="13.5">
      <c r="L767" s="42"/>
      <c r="M767" s="42"/>
      <c r="N767" s="42"/>
    </row>
    <row r="768" spans="12:14" ht="13.5">
      <c r="L768" s="42"/>
      <c r="M768" s="42"/>
      <c r="N768" s="42"/>
    </row>
    <row r="769" spans="12:14" ht="13.5">
      <c r="L769" s="42"/>
      <c r="M769" s="42"/>
      <c r="N769" s="42"/>
    </row>
    <row r="770" spans="12:14" ht="13.5">
      <c r="L770" s="42"/>
      <c r="M770" s="42"/>
      <c r="N770" s="42"/>
    </row>
    <row r="771" spans="12:14" ht="13.5">
      <c r="L771" s="42"/>
      <c r="M771" s="42"/>
      <c r="N771" s="42"/>
    </row>
    <row r="772" spans="12:14" ht="13.5">
      <c r="L772" s="42"/>
      <c r="M772" s="42"/>
      <c r="N772" s="42"/>
    </row>
    <row r="773" spans="12:14" ht="13.5">
      <c r="L773" s="42"/>
      <c r="M773" s="42"/>
      <c r="N773" s="42"/>
    </row>
    <row r="774" spans="12:14" ht="13.5">
      <c r="L774" s="42"/>
      <c r="M774" s="42"/>
      <c r="N774" s="42"/>
    </row>
    <row r="775" spans="12:14" ht="13.5">
      <c r="L775" s="42"/>
      <c r="M775" s="42"/>
      <c r="N775" s="42"/>
    </row>
    <row r="776" spans="12:14" ht="13.5">
      <c r="L776" s="42"/>
      <c r="M776" s="42"/>
      <c r="N776" s="42"/>
    </row>
    <row r="777" spans="12:14" ht="13.5">
      <c r="L777" s="42"/>
      <c r="M777" s="42"/>
      <c r="N777" s="42"/>
    </row>
    <row r="778" spans="12:14" ht="13.5">
      <c r="L778" s="42"/>
      <c r="M778" s="42"/>
      <c r="N778" s="42"/>
    </row>
    <row r="779" spans="12:14" ht="13.5">
      <c r="L779" s="42"/>
      <c r="M779" s="42"/>
      <c r="N779" s="42"/>
    </row>
    <row r="780" spans="12:14" ht="13.5">
      <c r="L780" s="42"/>
      <c r="M780" s="42"/>
      <c r="N780" s="42"/>
    </row>
    <row r="781" spans="12:14" ht="13.5">
      <c r="L781" s="42"/>
      <c r="M781" s="42"/>
      <c r="N781" s="42"/>
    </row>
    <row r="782" spans="12:14" ht="13.5">
      <c r="L782" s="42"/>
      <c r="M782" s="42"/>
      <c r="N782" s="42"/>
    </row>
    <row r="783" spans="12:14" ht="13.5">
      <c r="L783" s="42"/>
      <c r="M783" s="42"/>
      <c r="N783" s="42"/>
    </row>
    <row r="784" spans="12:14" ht="13.5">
      <c r="L784" s="42"/>
      <c r="M784" s="42"/>
      <c r="N784" s="42"/>
    </row>
    <row r="785" spans="12:14" ht="13.5">
      <c r="L785" s="42"/>
      <c r="M785" s="42"/>
      <c r="N785" s="42"/>
    </row>
    <row r="786" spans="12:14" ht="13.5">
      <c r="L786" s="42"/>
      <c r="M786" s="42"/>
      <c r="N786" s="42"/>
    </row>
    <row r="787" spans="12:14" ht="13.5">
      <c r="L787" s="42"/>
      <c r="M787" s="42"/>
      <c r="N787" s="42"/>
    </row>
    <row r="788" spans="12:14" ht="13.5">
      <c r="L788" s="42"/>
      <c r="M788" s="42"/>
      <c r="N788" s="42"/>
    </row>
    <row r="789" spans="12:14" ht="13.5">
      <c r="L789" s="42"/>
      <c r="M789" s="42"/>
      <c r="N789" s="42"/>
    </row>
    <row r="790" spans="12:14" ht="13.5">
      <c r="L790" s="42"/>
      <c r="M790" s="42"/>
      <c r="N790" s="42"/>
    </row>
    <row r="791" spans="12:14" ht="13.5">
      <c r="L791" s="42"/>
      <c r="M791" s="42"/>
      <c r="N791" s="42"/>
    </row>
    <row r="792" spans="12:14" ht="13.5">
      <c r="L792" s="42"/>
      <c r="M792" s="42"/>
      <c r="N792" s="42"/>
    </row>
    <row r="793" spans="12:14" ht="13.5">
      <c r="L793" s="42"/>
      <c r="M793" s="42"/>
      <c r="N793" s="42"/>
    </row>
    <row r="794" spans="12:14" ht="13.5">
      <c r="L794" s="42"/>
      <c r="M794" s="42"/>
      <c r="N794" s="42"/>
    </row>
    <row r="795" spans="12:14" ht="13.5">
      <c r="L795" s="42"/>
      <c r="M795" s="42"/>
      <c r="N795" s="42"/>
    </row>
    <row r="796" spans="12:14" ht="13.5">
      <c r="L796" s="42"/>
      <c r="M796" s="42"/>
      <c r="N796" s="42"/>
    </row>
  </sheetData>
  <mergeCells count="7">
    <mergeCell ref="A3:J3"/>
    <mergeCell ref="A1:J1"/>
    <mergeCell ref="A2:J2"/>
    <mergeCell ref="A67:J67"/>
    <mergeCell ref="A66:J66"/>
    <mergeCell ref="A63:J64"/>
    <mergeCell ref="A4:J4"/>
  </mergeCells>
  <printOptions/>
  <pageMargins left="0.85" right="0.5" top="0.75" bottom="0.75" header="0.5" footer="0.5"/>
  <pageSetup fitToHeight="1" fitToWidth="1" horizontalDpi="600" verticalDpi="600" orientation="portrait" paperSize="9" scale="76" r:id="rId1"/>
  <headerFooter alignWithMargins="0">
    <oddFooter>&amp;R&amp;"Times New Roman,Italic"&amp;9Page &amp;P / &amp;N
&amp;D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13"/>
  <sheetViews>
    <sheetView view="pageBreakPreview" zoomScaleSheetLayoutView="100" workbookViewId="0" topLeftCell="A1">
      <selection activeCell="K61" sqref="K61"/>
    </sheetView>
  </sheetViews>
  <sheetFormatPr defaultColWidth="9.140625" defaultRowHeight="12.75"/>
  <cols>
    <col min="1" max="1" width="3.28125" style="22" customWidth="1"/>
    <col min="2" max="2" width="3.57421875" style="22" customWidth="1"/>
    <col min="3" max="3" width="3.421875" style="22" customWidth="1"/>
    <col min="4" max="4" width="9.140625" style="22" customWidth="1"/>
    <col min="5" max="5" width="11.28125" style="22" bestFit="1" customWidth="1"/>
    <col min="6" max="6" width="16.28125" style="22" customWidth="1"/>
    <col min="7" max="7" width="12.421875" style="22" customWidth="1"/>
    <col min="8" max="8" width="15.140625" style="22" bestFit="1" customWidth="1"/>
    <col min="9" max="9" width="2.57421875" style="42" customWidth="1"/>
    <col min="10" max="10" width="15.140625" style="49" bestFit="1" customWidth="1"/>
    <col min="11" max="16384" width="9.140625" style="22" customWidth="1"/>
  </cols>
  <sheetData>
    <row r="1" spans="1:10" ht="13.5">
      <c r="A1" s="207" t="s">
        <v>18</v>
      </c>
      <c r="B1" s="207"/>
      <c r="C1" s="207"/>
      <c r="D1" s="207"/>
      <c r="E1" s="207"/>
      <c r="F1" s="207"/>
      <c r="G1" s="207"/>
      <c r="H1" s="207"/>
      <c r="I1" s="207"/>
      <c r="J1" s="207"/>
    </row>
    <row r="2" spans="1:10" ht="13.5">
      <c r="A2" s="207" t="s">
        <v>187</v>
      </c>
      <c r="B2" s="207"/>
      <c r="C2" s="207"/>
      <c r="D2" s="207"/>
      <c r="E2" s="207"/>
      <c r="F2" s="207"/>
      <c r="G2" s="207"/>
      <c r="H2" s="207"/>
      <c r="I2" s="207"/>
      <c r="J2" s="207"/>
    </row>
    <row r="3" spans="1:10" ht="13.5">
      <c r="A3" s="207" t="s">
        <v>38</v>
      </c>
      <c r="B3" s="207"/>
      <c r="C3" s="207"/>
      <c r="D3" s="207"/>
      <c r="E3" s="207"/>
      <c r="F3" s="207"/>
      <c r="G3" s="207"/>
      <c r="H3" s="207"/>
      <c r="I3" s="207"/>
      <c r="J3" s="207"/>
    </row>
    <row r="4" spans="1:10" ht="13.5">
      <c r="A4" s="208" t="str">
        <f>CIS!A4</f>
        <v>FOR THE FINANCIAL PERIOD ENDED 31 MARCH 2007</v>
      </c>
      <c r="B4" s="207"/>
      <c r="C4" s="207"/>
      <c r="D4" s="207"/>
      <c r="E4" s="207"/>
      <c r="F4" s="207"/>
      <c r="G4" s="207"/>
      <c r="H4" s="207"/>
      <c r="I4" s="207"/>
      <c r="J4" s="207"/>
    </row>
    <row r="5" spans="1:10" ht="9.75" customHeight="1">
      <c r="A5" s="23"/>
      <c r="B5" s="23"/>
      <c r="C5" s="23"/>
      <c r="D5" s="23"/>
      <c r="E5" s="23"/>
      <c r="F5" s="23"/>
      <c r="G5" s="23"/>
      <c r="H5" s="23"/>
      <c r="I5" s="23"/>
      <c r="J5" s="165"/>
    </row>
    <row r="6" spans="1:10" ht="13.5">
      <c r="A6" s="1"/>
      <c r="B6" s="1"/>
      <c r="C6" s="1"/>
      <c r="D6" s="1"/>
      <c r="E6" s="1"/>
      <c r="F6" s="1"/>
      <c r="G6" s="1"/>
      <c r="H6" s="55"/>
      <c r="J6" s="190" t="s">
        <v>259</v>
      </c>
    </row>
    <row r="7" spans="1:10" ht="13.5">
      <c r="A7" s="1"/>
      <c r="B7" s="1"/>
      <c r="C7" s="1"/>
      <c r="D7" s="1"/>
      <c r="E7" s="1"/>
      <c r="F7" s="1"/>
      <c r="G7" s="1"/>
      <c r="H7" s="195" t="s">
        <v>259</v>
      </c>
      <c r="I7" s="43"/>
      <c r="J7" s="43" t="s">
        <v>183</v>
      </c>
    </row>
    <row r="8" spans="1:10" ht="13.5">
      <c r="A8" s="1"/>
      <c r="B8" s="1"/>
      <c r="C8" s="1"/>
      <c r="D8" s="1"/>
      <c r="E8" s="1"/>
      <c r="F8" s="1"/>
      <c r="G8" s="1"/>
      <c r="H8" s="195" t="s">
        <v>258</v>
      </c>
      <c r="I8" s="43"/>
      <c r="J8" s="43" t="s">
        <v>258</v>
      </c>
    </row>
    <row r="9" spans="1:10" ht="13.5">
      <c r="A9" s="1"/>
      <c r="B9" s="1"/>
      <c r="C9" s="1"/>
      <c r="D9" s="1"/>
      <c r="E9" s="1"/>
      <c r="F9" s="1"/>
      <c r="G9" s="1"/>
      <c r="H9" s="195" t="s">
        <v>193</v>
      </c>
      <c r="I9" s="43"/>
      <c r="J9" s="43" t="s">
        <v>148</v>
      </c>
    </row>
    <row r="10" spans="1:10" ht="13.5">
      <c r="A10" s="1"/>
      <c r="B10" s="1"/>
      <c r="C10" s="1"/>
      <c r="D10" s="1"/>
      <c r="E10" s="1"/>
      <c r="F10" s="1"/>
      <c r="G10" s="1"/>
      <c r="H10" s="196" t="s">
        <v>180</v>
      </c>
      <c r="I10" s="51"/>
      <c r="J10" s="196" t="s">
        <v>180</v>
      </c>
    </row>
    <row r="11" spans="1:10" ht="13.5">
      <c r="A11" s="1"/>
      <c r="B11" s="1"/>
      <c r="C11" s="1"/>
      <c r="D11" s="1"/>
      <c r="E11" s="1"/>
      <c r="F11" s="1"/>
      <c r="G11" s="1"/>
      <c r="H11" s="5"/>
      <c r="I11" s="5"/>
      <c r="J11" s="5"/>
    </row>
    <row r="12" spans="1:10" ht="13.5">
      <c r="A12" s="8"/>
      <c r="B12" s="8"/>
      <c r="C12" s="8"/>
      <c r="D12" s="8"/>
      <c r="E12" s="8"/>
      <c r="F12" s="8"/>
      <c r="G12" s="8"/>
      <c r="H12" s="52" t="s">
        <v>4</v>
      </c>
      <c r="I12" s="52"/>
      <c r="J12" s="75" t="s">
        <v>4</v>
      </c>
    </row>
    <row r="13" spans="1:10" ht="9.75" customHeight="1">
      <c r="A13" s="1"/>
      <c r="B13" s="1"/>
      <c r="C13" s="1"/>
      <c r="D13" s="1"/>
      <c r="E13" s="1"/>
      <c r="F13" s="1"/>
      <c r="G13" s="1"/>
      <c r="H13" s="51"/>
      <c r="I13" s="51"/>
      <c r="J13" s="51"/>
    </row>
    <row r="14" spans="1:10" ht="13.5">
      <c r="A14" s="82" t="s">
        <v>176</v>
      </c>
      <c r="B14" s="1"/>
      <c r="C14" s="1"/>
      <c r="D14" s="1"/>
      <c r="E14" s="1"/>
      <c r="F14" s="1"/>
      <c r="G14" s="1"/>
      <c r="H14" s="1"/>
      <c r="I14" s="4"/>
      <c r="J14" s="9"/>
    </row>
    <row r="15" spans="1:13" ht="13.5">
      <c r="A15" s="1"/>
      <c r="B15" s="1" t="s">
        <v>39</v>
      </c>
      <c r="C15" s="1"/>
      <c r="D15" s="1"/>
      <c r="E15" s="1"/>
      <c r="F15" s="1"/>
      <c r="G15" s="1"/>
      <c r="H15" s="12">
        <f>CIS!H27</f>
        <v>790</v>
      </c>
      <c r="I15" s="11"/>
      <c r="J15" s="9">
        <f>CIS!J27</f>
        <v>358</v>
      </c>
      <c r="M15" s="68"/>
    </row>
    <row r="16" spans="1:13" ht="13.5">
      <c r="A16" s="1"/>
      <c r="B16" s="1" t="s">
        <v>40</v>
      </c>
      <c r="D16" s="1"/>
      <c r="E16" s="1"/>
      <c r="F16" s="1"/>
      <c r="G16" s="1"/>
      <c r="H16" s="12"/>
      <c r="I16" s="11"/>
      <c r="J16" s="9"/>
      <c r="M16" s="69"/>
    </row>
    <row r="17" spans="1:13" ht="13.5">
      <c r="A17" s="1"/>
      <c r="B17" s="1"/>
      <c r="C17" s="77" t="s">
        <v>120</v>
      </c>
      <c r="D17" s="1"/>
      <c r="E17" s="1"/>
      <c r="F17" s="1"/>
      <c r="G17" s="1"/>
      <c r="H17" s="12">
        <v>206</v>
      </c>
      <c r="I17" s="11"/>
      <c r="J17" s="9">
        <v>212</v>
      </c>
      <c r="M17" s="69"/>
    </row>
    <row r="18" spans="1:13" ht="13.5" hidden="1">
      <c r="A18" s="1"/>
      <c r="B18" s="1"/>
      <c r="C18" s="78" t="s">
        <v>42</v>
      </c>
      <c r="D18" s="1"/>
      <c r="E18" s="1"/>
      <c r="F18" s="1"/>
      <c r="G18" s="1"/>
      <c r="H18" s="12">
        <v>0</v>
      </c>
      <c r="I18" s="11"/>
      <c r="J18" s="12">
        <v>0</v>
      </c>
      <c r="M18" s="69"/>
    </row>
    <row r="19" spans="1:13" ht="13.5" hidden="1">
      <c r="A19" s="1"/>
      <c r="B19" s="1"/>
      <c r="C19" s="78" t="s">
        <v>121</v>
      </c>
      <c r="D19" s="1"/>
      <c r="E19" s="1"/>
      <c r="F19" s="1"/>
      <c r="G19" s="1"/>
      <c r="H19" s="12">
        <v>0</v>
      </c>
      <c r="I19" s="11"/>
      <c r="J19" s="12">
        <v>0</v>
      </c>
      <c r="M19" s="69"/>
    </row>
    <row r="20" spans="1:13" ht="13.5" hidden="1">
      <c r="A20" s="1"/>
      <c r="B20" s="1"/>
      <c r="C20" s="4" t="s">
        <v>122</v>
      </c>
      <c r="D20" s="1"/>
      <c r="E20" s="1"/>
      <c r="F20" s="1"/>
      <c r="G20" s="1"/>
      <c r="H20" s="12">
        <v>0</v>
      </c>
      <c r="I20" s="11"/>
      <c r="J20" s="12">
        <v>0</v>
      </c>
      <c r="M20" s="69"/>
    </row>
    <row r="21" spans="1:13" ht="13.5">
      <c r="A21" s="1"/>
      <c r="B21" s="1"/>
      <c r="C21" s="4" t="s">
        <v>213</v>
      </c>
      <c r="D21" s="1"/>
      <c r="E21" s="1"/>
      <c r="F21" s="1"/>
      <c r="G21" s="1"/>
      <c r="H21" s="12">
        <v>-18</v>
      </c>
      <c r="I21" s="11"/>
      <c r="J21" s="12">
        <v>0</v>
      </c>
      <c r="M21" s="69"/>
    </row>
    <row r="22" spans="1:13" ht="13.5">
      <c r="A22" s="1"/>
      <c r="B22" s="1"/>
      <c r="C22" s="4" t="s">
        <v>42</v>
      </c>
      <c r="D22" s="1"/>
      <c r="E22" s="1"/>
      <c r="F22" s="1"/>
      <c r="G22" s="1"/>
      <c r="H22" s="12">
        <v>-2</v>
      </c>
      <c r="I22" s="11"/>
      <c r="J22" s="12">
        <v>0</v>
      </c>
      <c r="M22" s="69"/>
    </row>
    <row r="23" spans="1:13" ht="13.5">
      <c r="A23" s="1"/>
      <c r="B23" s="1"/>
      <c r="C23" s="1" t="s">
        <v>8</v>
      </c>
      <c r="D23" s="1"/>
      <c r="E23" s="1"/>
      <c r="F23" s="1"/>
      <c r="G23" s="1"/>
      <c r="H23" s="12">
        <f>-CIS!H23</f>
        <v>-14</v>
      </c>
      <c r="I23" s="11"/>
      <c r="J23" s="9">
        <v>-16</v>
      </c>
      <c r="M23" s="42"/>
    </row>
    <row r="24" spans="1:13" ht="13.5">
      <c r="A24" s="1"/>
      <c r="B24" s="1"/>
      <c r="C24" s="1" t="s">
        <v>41</v>
      </c>
      <c r="D24" s="1"/>
      <c r="E24" s="1"/>
      <c r="F24" s="1"/>
      <c r="G24" s="1"/>
      <c r="H24" s="12">
        <f>-CIS!H25</f>
        <v>32</v>
      </c>
      <c r="I24" s="11"/>
      <c r="J24" s="9">
        <v>62</v>
      </c>
      <c r="M24" s="42"/>
    </row>
    <row r="25" spans="1:10" ht="13.5" hidden="1">
      <c r="A25" s="1"/>
      <c r="B25" s="1"/>
      <c r="C25" s="4" t="s">
        <v>123</v>
      </c>
      <c r="D25" s="1"/>
      <c r="E25" s="1"/>
      <c r="F25" s="1"/>
      <c r="G25" s="1"/>
      <c r="H25" s="12">
        <v>0</v>
      </c>
      <c r="I25" s="11"/>
      <c r="J25" s="12">
        <v>0</v>
      </c>
    </row>
    <row r="26" spans="1:10" ht="13.5" hidden="1">
      <c r="A26" s="1"/>
      <c r="B26" s="1"/>
      <c r="C26" s="4" t="s">
        <v>125</v>
      </c>
      <c r="D26" s="1"/>
      <c r="E26" s="1"/>
      <c r="F26" s="1"/>
      <c r="G26" s="1"/>
      <c r="H26" s="12">
        <v>0</v>
      </c>
      <c r="I26" s="11"/>
      <c r="J26" s="12">
        <v>0</v>
      </c>
    </row>
    <row r="27" spans="1:10" ht="13.5">
      <c r="A27" s="1"/>
      <c r="B27" s="1"/>
      <c r="C27" s="4" t="s">
        <v>124</v>
      </c>
      <c r="D27" s="1"/>
      <c r="E27" s="1"/>
      <c r="F27" s="1"/>
      <c r="G27" s="1"/>
      <c r="H27" s="12">
        <v>0</v>
      </c>
      <c r="I27" s="11"/>
      <c r="J27" s="79">
        <v>-10</v>
      </c>
    </row>
    <row r="28" spans="1:10" ht="13.5" hidden="1">
      <c r="A28" s="1"/>
      <c r="B28" s="1"/>
      <c r="C28" s="1" t="s">
        <v>43</v>
      </c>
      <c r="D28" s="1"/>
      <c r="E28" s="1"/>
      <c r="F28" s="1"/>
      <c r="G28" s="1"/>
      <c r="H28" s="70">
        <v>0</v>
      </c>
      <c r="I28" s="11"/>
      <c r="J28" s="93">
        <v>0</v>
      </c>
    </row>
    <row r="29" spans="1:10" ht="13.5">
      <c r="A29" s="1"/>
      <c r="B29" s="1" t="s">
        <v>44</v>
      </c>
      <c r="C29" s="1"/>
      <c r="D29" s="1"/>
      <c r="E29" s="1"/>
      <c r="F29" s="1"/>
      <c r="G29" s="1"/>
      <c r="H29" s="142">
        <f>SUM(H15:H28)</f>
        <v>994</v>
      </c>
      <c r="I29" s="73"/>
      <c r="J29" s="143">
        <f>SUM(J15:J28)</f>
        <v>606</v>
      </c>
    </row>
    <row r="30" spans="1:10" ht="13.5">
      <c r="A30" s="1"/>
      <c r="B30" s="1" t="s">
        <v>177</v>
      </c>
      <c r="C30" s="1"/>
      <c r="D30" s="1"/>
      <c r="E30" s="1"/>
      <c r="F30" s="1"/>
      <c r="G30" s="1"/>
      <c r="H30" s="12"/>
      <c r="I30" s="11"/>
      <c r="J30" s="9"/>
    </row>
    <row r="31" spans="1:10" ht="13.5">
      <c r="A31" s="1"/>
      <c r="B31" s="1"/>
      <c r="C31" s="1" t="s">
        <v>45</v>
      </c>
      <c r="D31" s="1"/>
      <c r="E31" s="1"/>
      <c r="F31" s="1"/>
      <c r="G31" s="1"/>
      <c r="H31" s="12">
        <v>167</v>
      </c>
      <c r="I31" s="11"/>
      <c r="J31" s="9">
        <v>581</v>
      </c>
    </row>
    <row r="32" spans="1:10" ht="13.5">
      <c r="A32" s="1"/>
      <c r="B32" s="1"/>
      <c r="C32" s="1" t="s">
        <v>46</v>
      </c>
      <c r="D32" s="1"/>
      <c r="E32" s="1"/>
      <c r="F32" s="1"/>
      <c r="G32" s="1"/>
      <c r="H32" s="70">
        <v>-509</v>
      </c>
      <c r="I32" s="11"/>
      <c r="J32" s="13">
        <v>257</v>
      </c>
    </row>
    <row r="33" spans="1:10" ht="13.5">
      <c r="A33" s="1"/>
      <c r="B33" s="1" t="s">
        <v>214</v>
      </c>
      <c r="C33" s="1"/>
      <c r="D33" s="1"/>
      <c r="E33" s="1"/>
      <c r="F33" s="1"/>
      <c r="G33" s="1"/>
      <c r="H33" s="71">
        <f>SUM(H29:H32)</f>
        <v>652</v>
      </c>
      <c r="I33" s="73"/>
      <c r="J33" s="71">
        <f>SUM(J29:J32)</f>
        <v>1444</v>
      </c>
    </row>
    <row r="34" spans="1:10" ht="7.5" customHeight="1">
      <c r="A34" s="1"/>
      <c r="B34" s="1"/>
      <c r="C34" s="1"/>
      <c r="D34" s="1"/>
      <c r="E34" s="1"/>
      <c r="F34" s="1"/>
      <c r="G34" s="1"/>
      <c r="H34" s="12"/>
      <c r="I34" s="11"/>
      <c r="J34" s="76"/>
    </row>
    <row r="35" spans="1:10" ht="13.5">
      <c r="A35" s="1"/>
      <c r="B35" s="1"/>
      <c r="C35" s="1" t="s">
        <v>47</v>
      </c>
      <c r="D35" s="1"/>
      <c r="E35" s="1"/>
      <c r="F35" s="1"/>
      <c r="G35" s="1"/>
      <c r="H35" s="12">
        <f>-H24</f>
        <v>-32</v>
      </c>
      <c r="I35" s="11"/>
      <c r="J35" s="9">
        <f>-J24</f>
        <v>-62</v>
      </c>
    </row>
    <row r="36" spans="1:10" ht="13.5">
      <c r="A36" s="1"/>
      <c r="B36" s="1"/>
      <c r="C36" s="1" t="s">
        <v>201</v>
      </c>
      <c r="D36" s="1"/>
      <c r="E36" s="1"/>
      <c r="F36" s="1"/>
      <c r="G36" s="1"/>
      <c r="H36" s="12">
        <v>226</v>
      </c>
      <c r="I36" s="11"/>
      <c r="J36" s="9">
        <v>0</v>
      </c>
    </row>
    <row r="37" spans="1:10" ht="13.5">
      <c r="A37" s="1"/>
      <c r="B37" s="1"/>
      <c r="C37" s="1" t="s">
        <v>126</v>
      </c>
      <c r="D37" s="1"/>
      <c r="E37" s="1"/>
      <c r="F37" s="1"/>
      <c r="G37" s="1"/>
      <c r="H37" s="70">
        <v>-113</v>
      </c>
      <c r="I37" s="11"/>
      <c r="J37" s="9">
        <v>-176</v>
      </c>
    </row>
    <row r="38" spans="1:10" ht="13.5">
      <c r="A38" s="1"/>
      <c r="B38" s="82" t="s">
        <v>215</v>
      </c>
      <c r="C38" s="1"/>
      <c r="D38" s="1"/>
      <c r="E38" s="1"/>
      <c r="F38" s="1"/>
      <c r="G38" s="1"/>
      <c r="H38" s="72">
        <f>SUM(H33:H37)</f>
        <v>733</v>
      </c>
      <c r="I38" s="73"/>
      <c r="J38" s="72">
        <f>SUM(J33:J37)</f>
        <v>1206</v>
      </c>
    </row>
    <row r="39" spans="1:10" ht="9.75" customHeight="1">
      <c r="A39" s="1"/>
      <c r="B39" s="1"/>
      <c r="C39" s="1"/>
      <c r="D39" s="1"/>
      <c r="E39" s="1"/>
      <c r="F39" s="1"/>
      <c r="G39" s="1"/>
      <c r="H39" s="12"/>
      <c r="I39" s="11"/>
      <c r="J39" s="9"/>
    </row>
    <row r="40" spans="1:10" ht="13.5">
      <c r="A40" s="82" t="s">
        <v>175</v>
      </c>
      <c r="B40" s="1"/>
      <c r="C40" s="1"/>
      <c r="D40" s="1"/>
      <c r="E40" s="1"/>
      <c r="F40" s="1"/>
      <c r="G40" s="1"/>
      <c r="H40" s="12"/>
      <c r="I40" s="11"/>
      <c r="J40" s="9"/>
    </row>
    <row r="41" spans="1:10" ht="13.5">
      <c r="A41" s="1"/>
      <c r="B41" s="1"/>
      <c r="C41" s="1" t="s">
        <v>216</v>
      </c>
      <c r="D41" s="1"/>
      <c r="E41" s="1"/>
      <c r="F41" s="1"/>
      <c r="G41" s="1"/>
      <c r="H41" s="79">
        <v>-250</v>
      </c>
      <c r="I41" s="141"/>
      <c r="J41" s="9">
        <v>0</v>
      </c>
    </row>
    <row r="42" spans="1:10" ht="13.5">
      <c r="A42" s="1"/>
      <c r="B42" s="1"/>
      <c r="C42" s="1" t="s">
        <v>49</v>
      </c>
      <c r="D42" s="1"/>
      <c r="E42" s="1"/>
      <c r="F42" s="1"/>
      <c r="G42" s="1"/>
      <c r="H42" s="12">
        <f>-H23</f>
        <v>14</v>
      </c>
      <c r="I42" s="11"/>
      <c r="J42" s="9">
        <f>-J23</f>
        <v>16</v>
      </c>
    </row>
    <row r="43" spans="1:10" ht="13.5">
      <c r="A43" s="1"/>
      <c r="B43" s="1"/>
      <c r="C43" s="1" t="s">
        <v>203</v>
      </c>
      <c r="D43" s="1"/>
      <c r="E43" s="1"/>
      <c r="F43" s="1"/>
      <c r="G43" s="1"/>
      <c r="H43" s="12">
        <v>-4</v>
      </c>
      <c r="I43" s="11"/>
      <c r="J43" s="9">
        <v>0</v>
      </c>
    </row>
    <row r="44" spans="1:10" ht="13.5">
      <c r="A44" s="1"/>
      <c r="B44" s="1"/>
      <c r="C44" s="1" t="s">
        <v>202</v>
      </c>
      <c r="D44" s="1"/>
      <c r="E44" s="1"/>
      <c r="F44" s="1"/>
      <c r="G44" s="1"/>
      <c r="H44" s="12">
        <v>6</v>
      </c>
      <c r="I44" s="11"/>
      <c r="J44" s="9">
        <v>0</v>
      </c>
    </row>
    <row r="45" spans="1:10" ht="13.5">
      <c r="A45" s="1"/>
      <c r="B45" s="1"/>
      <c r="C45" s="1" t="s">
        <v>48</v>
      </c>
      <c r="D45" s="1"/>
      <c r="E45" s="1"/>
      <c r="F45" s="1"/>
      <c r="G45" s="1"/>
      <c r="H45" s="11">
        <v>-147</v>
      </c>
      <c r="I45" s="11"/>
      <c r="J45" s="79">
        <v>-357</v>
      </c>
    </row>
    <row r="46" spans="1:10" ht="13.5" hidden="1">
      <c r="A46" s="1"/>
      <c r="B46" s="1"/>
      <c r="C46" s="1" t="s">
        <v>50</v>
      </c>
      <c r="D46" s="1"/>
      <c r="E46" s="1"/>
      <c r="F46" s="1"/>
      <c r="G46" s="1"/>
      <c r="H46" s="12">
        <v>0</v>
      </c>
      <c r="I46" s="11"/>
      <c r="J46" s="9">
        <v>0</v>
      </c>
    </row>
    <row r="47" spans="1:10" ht="13.5">
      <c r="A47" s="1"/>
      <c r="B47" s="147" t="s">
        <v>51</v>
      </c>
      <c r="C47" s="1"/>
      <c r="D47" s="1"/>
      <c r="E47" s="1"/>
      <c r="F47" s="1"/>
      <c r="G47" s="1"/>
      <c r="H47" s="72">
        <f>SUM(H41:H46)</f>
        <v>-381</v>
      </c>
      <c r="I47" s="73"/>
      <c r="J47" s="72">
        <f>SUM(J41:J46)</f>
        <v>-341</v>
      </c>
    </row>
    <row r="48" spans="1:10" ht="9.75" customHeight="1">
      <c r="A48" s="1"/>
      <c r="B48" s="1"/>
      <c r="C48" s="1"/>
      <c r="D48" s="1"/>
      <c r="E48" s="1"/>
      <c r="F48" s="1"/>
      <c r="G48" s="1"/>
      <c r="H48" s="12"/>
      <c r="I48" s="11"/>
      <c r="J48" s="9"/>
    </row>
    <row r="49" spans="1:10" ht="13.5">
      <c r="A49" s="82" t="s">
        <v>174</v>
      </c>
      <c r="B49" s="1"/>
      <c r="C49" s="1"/>
      <c r="D49" s="1"/>
      <c r="E49" s="1"/>
      <c r="F49" s="1"/>
      <c r="G49" s="1"/>
      <c r="H49" s="12"/>
      <c r="I49" s="11"/>
      <c r="J49" s="9"/>
    </row>
    <row r="50" spans="1:10" ht="13.5">
      <c r="A50" s="1"/>
      <c r="B50" s="1"/>
      <c r="C50" s="1" t="s">
        <v>137</v>
      </c>
      <c r="D50" s="1"/>
      <c r="E50" s="1"/>
      <c r="F50" s="1"/>
      <c r="G50" s="1"/>
      <c r="H50" s="11">
        <v>0</v>
      </c>
      <c r="I50" s="11"/>
      <c r="J50" s="9">
        <v>0</v>
      </c>
    </row>
    <row r="51" spans="1:10" ht="13.5">
      <c r="A51" s="1"/>
      <c r="B51" s="1"/>
      <c r="C51" s="1" t="s">
        <v>52</v>
      </c>
      <c r="D51" s="1"/>
      <c r="E51" s="1"/>
      <c r="F51" s="1"/>
      <c r="G51" s="1"/>
      <c r="H51" s="11">
        <v>-126</v>
      </c>
      <c r="I51" s="11"/>
      <c r="J51" s="9">
        <v>-978</v>
      </c>
    </row>
    <row r="52" spans="1:10" ht="13.5" hidden="1">
      <c r="A52" s="1"/>
      <c r="B52" s="1"/>
      <c r="C52" s="1" t="s">
        <v>53</v>
      </c>
      <c r="D52" s="1"/>
      <c r="E52" s="1"/>
      <c r="F52" s="1"/>
      <c r="G52" s="1"/>
      <c r="H52" s="12">
        <v>0</v>
      </c>
      <c r="I52" s="11"/>
      <c r="J52" s="9">
        <v>0</v>
      </c>
    </row>
    <row r="53" spans="1:10" ht="13.5" hidden="1">
      <c r="A53" s="1"/>
      <c r="B53" s="1"/>
      <c r="C53" s="1" t="s">
        <v>127</v>
      </c>
      <c r="D53" s="1"/>
      <c r="E53" s="1"/>
      <c r="F53" s="1"/>
      <c r="G53" s="1"/>
      <c r="H53" s="12">
        <v>0</v>
      </c>
      <c r="I53" s="11"/>
      <c r="J53" s="9">
        <v>0</v>
      </c>
    </row>
    <row r="54" spans="1:10" ht="9.75" customHeight="1">
      <c r="A54" s="1"/>
      <c r="B54" s="1"/>
      <c r="C54" s="1"/>
      <c r="D54" s="1"/>
      <c r="E54" s="1"/>
      <c r="F54" s="1"/>
      <c r="G54" s="1"/>
      <c r="H54" s="12"/>
      <c r="I54" s="11"/>
      <c r="J54" s="9"/>
    </row>
    <row r="55" spans="1:10" ht="13.5">
      <c r="A55" s="1"/>
      <c r="B55" s="82" t="s">
        <v>217</v>
      </c>
      <c r="C55" s="1"/>
      <c r="D55" s="1"/>
      <c r="E55" s="1"/>
      <c r="F55" s="1"/>
      <c r="G55" s="1"/>
      <c r="H55" s="72">
        <f>SUM(H50:H54)</f>
        <v>-126</v>
      </c>
      <c r="I55" s="73"/>
      <c r="J55" s="72">
        <f>SUM(J50:J54)</f>
        <v>-978</v>
      </c>
    </row>
    <row r="56" spans="1:10" ht="9.75" customHeight="1">
      <c r="A56" s="1"/>
      <c r="B56" s="1"/>
      <c r="C56" s="1"/>
      <c r="D56" s="1"/>
      <c r="E56" s="1"/>
      <c r="F56" s="1"/>
      <c r="G56" s="1"/>
      <c r="H56" s="12"/>
      <c r="I56" s="11"/>
      <c r="J56" s="9"/>
    </row>
    <row r="57" spans="1:10" ht="13.5">
      <c r="A57" s="82" t="s">
        <v>218</v>
      </c>
      <c r="B57" s="1"/>
      <c r="C57" s="1"/>
      <c r="D57" s="1"/>
      <c r="E57" s="1"/>
      <c r="F57" s="1"/>
      <c r="G57" s="1"/>
      <c r="H57" s="71">
        <f>H38+H47+H55</f>
        <v>226</v>
      </c>
      <c r="I57" s="73"/>
      <c r="J57" s="76">
        <f>J38+J47+J55</f>
        <v>-113</v>
      </c>
    </row>
    <row r="58" spans="1:10" ht="13.5">
      <c r="A58" s="82" t="s">
        <v>173</v>
      </c>
      <c r="B58" s="1"/>
      <c r="C58" s="1"/>
      <c r="D58" s="1"/>
      <c r="E58" s="1"/>
      <c r="F58" s="1"/>
      <c r="G58" s="1"/>
      <c r="H58" s="71">
        <v>2956</v>
      </c>
      <c r="I58" s="73"/>
      <c r="J58" s="73">
        <v>1422</v>
      </c>
    </row>
    <row r="59" spans="1:11" ht="14.25" thickBot="1">
      <c r="A59" s="82" t="s">
        <v>172</v>
      </c>
      <c r="B59" s="1"/>
      <c r="C59" s="1"/>
      <c r="D59" s="1"/>
      <c r="E59" s="1"/>
      <c r="F59" s="1"/>
      <c r="G59" s="1"/>
      <c r="H59" s="14">
        <f>SUM(H57:H58)</f>
        <v>3182</v>
      </c>
      <c r="I59" s="9"/>
      <c r="J59" s="80">
        <f>SUM(J57:J58)</f>
        <v>1309</v>
      </c>
      <c r="K59" s="54"/>
    </row>
    <row r="60" spans="1:11" ht="15.75" customHeight="1" thickTop="1">
      <c r="A60" s="1"/>
      <c r="B60" s="1"/>
      <c r="C60" s="1"/>
      <c r="D60" s="1"/>
      <c r="E60" s="1"/>
      <c r="F60" s="1"/>
      <c r="G60" s="1"/>
      <c r="H60" s="66"/>
      <c r="I60" s="67"/>
      <c r="J60" s="9"/>
      <c r="K60" s="38"/>
    </row>
    <row r="61" spans="1:11" ht="15.75" customHeight="1">
      <c r="A61" s="1"/>
      <c r="B61" s="1"/>
      <c r="C61" s="1"/>
      <c r="D61" s="1"/>
      <c r="E61" s="1"/>
      <c r="F61" s="1"/>
      <c r="G61" s="1"/>
      <c r="H61" s="66"/>
      <c r="I61" s="67"/>
      <c r="J61" s="9"/>
      <c r="K61" s="38"/>
    </row>
    <row r="62" spans="1:11" ht="15.75" customHeight="1">
      <c r="A62" s="82" t="s">
        <v>179</v>
      </c>
      <c r="B62" s="1"/>
      <c r="C62" s="1"/>
      <c r="D62" s="1"/>
      <c r="E62" s="1"/>
      <c r="F62" s="1"/>
      <c r="G62" s="1"/>
      <c r="H62" s="66"/>
      <c r="I62" s="67"/>
      <c r="J62" s="9"/>
      <c r="K62" s="38"/>
    </row>
    <row r="63" spans="1:11" ht="15.75" customHeight="1">
      <c r="A63" s="1" t="s">
        <v>178</v>
      </c>
      <c r="B63" s="1"/>
      <c r="C63" s="1"/>
      <c r="D63" s="1"/>
      <c r="E63" s="1"/>
      <c r="F63" s="1"/>
      <c r="G63" s="1"/>
      <c r="H63" s="66">
        <f>CBS!F24+CBS!F25</f>
        <v>3297</v>
      </c>
      <c r="I63" s="67"/>
      <c r="J63" s="9">
        <v>1978</v>
      </c>
      <c r="K63" s="38"/>
    </row>
    <row r="64" spans="1:11" ht="15.75" customHeight="1">
      <c r="A64" s="1" t="s">
        <v>128</v>
      </c>
      <c r="B64" s="1"/>
      <c r="C64" s="1"/>
      <c r="D64" s="1"/>
      <c r="E64" s="1"/>
      <c r="F64" s="1"/>
      <c r="G64" s="1"/>
      <c r="H64" s="66">
        <f>-CBS!F31</f>
        <v>-115</v>
      </c>
      <c r="I64" s="67"/>
      <c r="J64" s="9">
        <v>-669</v>
      </c>
      <c r="K64" s="38"/>
    </row>
    <row r="65" spans="1:11" ht="15.75" customHeight="1" thickBot="1">
      <c r="A65" s="1"/>
      <c r="B65" s="1"/>
      <c r="C65" s="1"/>
      <c r="D65" s="1"/>
      <c r="E65" s="1"/>
      <c r="F65" s="1"/>
      <c r="G65" s="1"/>
      <c r="H65" s="140">
        <f>SUM(H63:H64)</f>
        <v>3182</v>
      </c>
      <c r="I65" s="67"/>
      <c r="J65" s="140">
        <f>SUM(J63:J64)</f>
        <v>1309</v>
      </c>
      <c r="K65" s="38"/>
    </row>
    <row r="66" spans="1:10" ht="14.25" thickTop="1">
      <c r="A66" s="1"/>
      <c r="B66" s="1"/>
      <c r="C66" s="1"/>
      <c r="D66" s="1"/>
      <c r="E66" s="1"/>
      <c r="F66" s="1"/>
      <c r="G66" s="1"/>
      <c r="H66" s="66"/>
      <c r="I66" s="67"/>
      <c r="J66" s="9"/>
    </row>
    <row r="67" spans="1:10" ht="13.5">
      <c r="A67" s="1"/>
      <c r="B67" s="1"/>
      <c r="C67" s="1"/>
      <c r="D67" s="1"/>
      <c r="E67" s="1"/>
      <c r="F67" s="1"/>
      <c r="G67" s="1"/>
      <c r="H67" s="66"/>
      <c r="I67" s="67"/>
      <c r="J67" s="9"/>
    </row>
    <row r="68" spans="1:14" ht="15" customHeight="1">
      <c r="A68" s="199" t="s">
        <v>204</v>
      </c>
      <c r="B68" s="199"/>
      <c r="C68" s="199"/>
      <c r="D68" s="199"/>
      <c r="E68" s="199"/>
      <c r="F68" s="199"/>
      <c r="G68" s="199"/>
      <c r="H68" s="199"/>
      <c r="I68" s="199"/>
      <c r="J68" s="199"/>
      <c r="K68" s="42"/>
      <c r="L68" s="42"/>
      <c r="M68" s="42"/>
      <c r="N68" s="42"/>
    </row>
    <row r="69" spans="1:14" ht="13.5">
      <c r="A69" s="199"/>
      <c r="B69" s="199"/>
      <c r="C69" s="199"/>
      <c r="D69" s="199"/>
      <c r="E69" s="199"/>
      <c r="F69" s="199"/>
      <c r="G69" s="199"/>
      <c r="H69" s="199"/>
      <c r="I69" s="199"/>
      <c r="J69" s="199"/>
      <c r="K69" s="42"/>
      <c r="L69" s="42"/>
      <c r="M69" s="42"/>
      <c r="N69" s="42"/>
    </row>
    <row r="70" spans="1:14" ht="13.5">
      <c r="A70" s="58"/>
      <c r="B70" s="4"/>
      <c r="C70" s="4"/>
      <c r="D70" s="4"/>
      <c r="E70" s="4"/>
      <c r="F70" s="4"/>
      <c r="G70" s="4"/>
      <c r="H70" s="4"/>
      <c r="I70" s="4"/>
      <c r="J70" s="9"/>
      <c r="K70" s="42"/>
      <c r="L70" s="42"/>
      <c r="M70" s="42"/>
      <c r="N70" s="42"/>
    </row>
    <row r="71" spans="1:14" ht="13.5">
      <c r="A71" s="4"/>
      <c r="B71" s="4"/>
      <c r="C71" s="4"/>
      <c r="D71" s="4"/>
      <c r="E71" s="5"/>
      <c r="F71" s="4"/>
      <c r="G71" s="4"/>
      <c r="H71" s="4"/>
      <c r="I71" s="4"/>
      <c r="J71" s="9"/>
      <c r="K71" s="42"/>
      <c r="L71" s="42"/>
      <c r="M71" s="42"/>
      <c r="N71" s="42"/>
    </row>
    <row r="72" spans="1:14" ht="13.5">
      <c r="A72" s="58"/>
      <c r="B72" s="4"/>
      <c r="C72" s="4"/>
      <c r="D72" s="4"/>
      <c r="E72" s="5"/>
      <c r="F72" s="4"/>
      <c r="G72" s="4"/>
      <c r="H72" s="4"/>
      <c r="I72" s="4"/>
      <c r="J72" s="9"/>
      <c r="K72" s="42"/>
      <c r="L72" s="42"/>
      <c r="M72" s="42"/>
      <c r="N72" s="42"/>
    </row>
    <row r="73" spans="1:14" ht="13.5">
      <c r="A73" s="11"/>
      <c r="B73" s="11"/>
      <c r="C73" s="11"/>
      <c r="D73" s="11"/>
      <c r="E73" s="11"/>
      <c r="F73" s="4"/>
      <c r="G73" s="4"/>
      <c r="H73" s="4"/>
      <c r="I73" s="4"/>
      <c r="J73" s="9"/>
      <c r="K73" s="42"/>
      <c r="L73" s="42"/>
      <c r="M73" s="42"/>
      <c r="N73" s="42"/>
    </row>
    <row r="74" spans="1:14" ht="13.5">
      <c r="A74" s="74"/>
      <c r="B74" s="11"/>
      <c r="C74" s="11"/>
      <c r="D74" s="11"/>
      <c r="E74" s="11"/>
      <c r="F74" s="4"/>
      <c r="G74" s="4"/>
      <c r="H74" s="4"/>
      <c r="I74" s="4"/>
      <c r="J74" s="9"/>
      <c r="K74" s="42"/>
      <c r="L74" s="42"/>
      <c r="M74" s="42"/>
      <c r="N74" s="42"/>
    </row>
    <row r="75" spans="1:14" ht="13.5">
      <c r="A75" s="74"/>
      <c r="B75" s="11"/>
      <c r="C75" s="11"/>
      <c r="D75" s="11"/>
      <c r="E75" s="11"/>
      <c r="F75" s="4"/>
      <c r="G75" s="4"/>
      <c r="H75" s="4"/>
      <c r="I75" s="4"/>
      <c r="J75" s="9"/>
      <c r="K75" s="42"/>
      <c r="L75" s="42"/>
      <c r="M75" s="42"/>
      <c r="N75" s="42"/>
    </row>
    <row r="76" spans="1:14" ht="13.5">
      <c r="A76" s="11"/>
      <c r="B76" s="11"/>
      <c r="C76" s="11"/>
      <c r="D76" s="11"/>
      <c r="E76" s="11"/>
      <c r="F76" s="4"/>
      <c r="G76" s="4"/>
      <c r="H76" s="4"/>
      <c r="I76" s="4"/>
      <c r="J76" s="9"/>
      <c r="K76" s="42"/>
      <c r="L76" s="42"/>
      <c r="M76" s="42"/>
      <c r="N76" s="42"/>
    </row>
    <row r="77" spans="1:14" ht="13.5">
      <c r="A77" s="11"/>
      <c r="B77" s="11"/>
      <c r="C77" s="11"/>
      <c r="D77" s="11"/>
      <c r="E77" s="11"/>
      <c r="F77" s="4"/>
      <c r="G77" s="4"/>
      <c r="H77" s="4"/>
      <c r="I77" s="4"/>
      <c r="J77" s="9"/>
      <c r="K77" s="42"/>
      <c r="L77" s="42"/>
      <c r="M77" s="42"/>
      <c r="N77" s="42"/>
    </row>
    <row r="78" spans="1:14" ht="13.5">
      <c r="A78" s="11"/>
      <c r="B78" s="11"/>
      <c r="C78" s="11"/>
      <c r="D78" s="11"/>
      <c r="E78" s="11"/>
      <c r="F78" s="4"/>
      <c r="G78" s="4"/>
      <c r="H78" s="9"/>
      <c r="I78" s="9"/>
      <c r="J78" s="9"/>
      <c r="K78" s="42"/>
      <c r="L78" s="42"/>
      <c r="M78" s="42"/>
      <c r="N78" s="42"/>
    </row>
    <row r="79" spans="1:14" ht="13.5">
      <c r="A79" s="4"/>
      <c r="B79" s="4"/>
      <c r="C79" s="4"/>
      <c r="D79" s="4"/>
      <c r="E79" s="4"/>
      <c r="F79" s="4"/>
      <c r="G79" s="4"/>
      <c r="H79" s="4"/>
      <c r="I79" s="4"/>
      <c r="J79" s="9"/>
      <c r="K79" s="42"/>
      <c r="L79" s="42"/>
      <c r="M79" s="42"/>
      <c r="N79" s="42"/>
    </row>
    <row r="80" spans="1:14" ht="13.5">
      <c r="A80" s="4"/>
      <c r="B80" s="4"/>
      <c r="C80" s="4"/>
      <c r="D80" s="4"/>
      <c r="E80" s="4"/>
      <c r="F80" s="4"/>
      <c r="G80" s="4"/>
      <c r="H80" s="4"/>
      <c r="I80" s="4"/>
      <c r="J80" s="9"/>
      <c r="K80" s="42"/>
      <c r="L80" s="42"/>
      <c r="M80" s="42"/>
      <c r="N80" s="42"/>
    </row>
    <row r="81" spans="1:14" ht="13.5">
      <c r="A81" s="4"/>
      <c r="B81" s="4"/>
      <c r="C81" s="4"/>
      <c r="D81" s="4"/>
      <c r="E81" s="4"/>
      <c r="F81" s="4"/>
      <c r="G81" s="4"/>
      <c r="H81" s="4"/>
      <c r="I81" s="4"/>
      <c r="J81" s="9"/>
      <c r="K81" s="42"/>
      <c r="L81" s="42"/>
      <c r="M81" s="42"/>
      <c r="N81" s="42"/>
    </row>
    <row r="82" spans="1:14" ht="13.5">
      <c r="A82" s="42"/>
      <c r="B82" s="42"/>
      <c r="C82" s="42"/>
      <c r="D82" s="42"/>
      <c r="E82" s="42"/>
      <c r="F82" s="42"/>
      <c r="G82" s="42"/>
      <c r="H82" s="42"/>
      <c r="J82" s="61"/>
      <c r="K82" s="42"/>
      <c r="L82" s="42"/>
      <c r="M82" s="42"/>
      <c r="N82" s="42"/>
    </row>
    <row r="83" spans="1:14" ht="13.5">
      <c r="A83" s="42"/>
      <c r="B83" s="42"/>
      <c r="C83" s="42"/>
      <c r="D83" s="42"/>
      <c r="E83" s="42"/>
      <c r="F83" s="42"/>
      <c r="G83" s="42"/>
      <c r="H83" s="42"/>
      <c r="J83" s="61"/>
      <c r="K83" s="42"/>
      <c r="L83" s="42"/>
      <c r="M83" s="42"/>
      <c r="N83" s="42"/>
    </row>
    <row r="84" spans="1:14" ht="13.5">
      <c r="A84" s="42"/>
      <c r="B84" s="42"/>
      <c r="C84" s="42"/>
      <c r="D84" s="42"/>
      <c r="E84" s="42"/>
      <c r="F84" s="42"/>
      <c r="G84" s="42"/>
      <c r="H84" s="42"/>
      <c r="J84" s="61"/>
      <c r="K84" s="42"/>
      <c r="L84" s="42"/>
      <c r="M84" s="42"/>
      <c r="N84" s="42"/>
    </row>
    <row r="85" spans="1:14" ht="13.5">
      <c r="A85" s="42"/>
      <c r="B85" s="42"/>
      <c r="C85" s="42"/>
      <c r="D85" s="42"/>
      <c r="E85" s="42"/>
      <c r="F85" s="42"/>
      <c r="G85" s="42"/>
      <c r="H85" s="42"/>
      <c r="J85" s="61"/>
      <c r="K85" s="42"/>
      <c r="L85" s="42"/>
      <c r="M85" s="42"/>
      <c r="N85" s="42"/>
    </row>
    <row r="86" spans="1:14" ht="13.5">
      <c r="A86" s="42"/>
      <c r="B86" s="42"/>
      <c r="C86" s="42"/>
      <c r="D86" s="42"/>
      <c r="E86" s="42"/>
      <c r="F86" s="42"/>
      <c r="G86" s="42"/>
      <c r="H86" s="42"/>
      <c r="J86" s="61"/>
      <c r="K86" s="42"/>
      <c r="L86" s="42"/>
      <c r="M86" s="42"/>
      <c r="N86" s="42"/>
    </row>
    <row r="87" spans="1:14" ht="13.5">
      <c r="A87" s="42"/>
      <c r="B87" s="42"/>
      <c r="C87" s="42"/>
      <c r="D87" s="42"/>
      <c r="E87" s="42"/>
      <c r="F87" s="42"/>
      <c r="G87" s="42"/>
      <c r="H87" s="42"/>
      <c r="J87" s="61"/>
      <c r="K87" s="42"/>
      <c r="L87" s="42"/>
      <c r="M87" s="42"/>
      <c r="N87" s="42"/>
    </row>
    <row r="88" spans="1:14" ht="13.5">
      <c r="A88" s="42"/>
      <c r="B88" s="42"/>
      <c r="C88" s="42"/>
      <c r="D88" s="42"/>
      <c r="E88" s="42"/>
      <c r="F88" s="42"/>
      <c r="G88" s="42"/>
      <c r="H88" s="42"/>
      <c r="J88" s="61"/>
      <c r="K88" s="42"/>
      <c r="L88" s="42"/>
      <c r="M88" s="42"/>
      <c r="N88" s="42"/>
    </row>
    <row r="89" spans="1:14" ht="13.5">
      <c r="A89" s="42"/>
      <c r="B89" s="42"/>
      <c r="C89" s="42"/>
      <c r="D89" s="42"/>
      <c r="E89" s="42"/>
      <c r="F89" s="42"/>
      <c r="G89" s="42"/>
      <c r="H89" s="42"/>
      <c r="J89" s="61"/>
      <c r="K89" s="42"/>
      <c r="L89" s="42"/>
      <c r="M89" s="42"/>
      <c r="N89" s="42"/>
    </row>
    <row r="90" spans="1:14" ht="13.5">
      <c r="A90" s="42"/>
      <c r="B90" s="42"/>
      <c r="C90" s="42"/>
      <c r="D90" s="42"/>
      <c r="E90" s="42"/>
      <c r="F90" s="42"/>
      <c r="G90" s="42"/>
      <c r="H90" s="42"/>
      <c r="J90" s="61"/>
      <c r="K90" s="42"/>
      <c r="L90" s="42"/>
      <c r="M90" s="42"/>
      <c r="N90" s="42"/>
    </row>
    <row r="91" spans="1:14" ht="13.5">
      <c r="A91" s="42"/>
      <c r="B91" s="42"/>
      <c r="C91" s="42"/>
      <c r="D91" s="42"/>
      <c r="E91" s="42"/>
      <c r="F91" s="42"/>
      <c r="G91" s="42"/>
      <c r="H91" s="42"/>
      <c r="J91" s="61"/>
      <c r="K91" s="42"/>
      <c r="L91" s="42"/>
      <c r="M91" s="42"/>
      <c r="N91" s="42"/>
    </row>
    <row r="92" spans="1:14" ht="13.5">
      <c r="A92" s="42"/>
      <c r="B92" s="42"/>
      <c r="C92" s="42"/>
      <c r="D92" s="42"/>
      <c r="E92" s="42"/>
      <c r="F92" s="42"/>
      <c r="G92" s="42"/>
      <c r="H92" s="42"/>
      <c r="J92" s="61"/>
      <c r="K92" s="42"/>
      <c r="L92" s="42"/>
      <c r="M92" s="42"/>
      <c r="N92" s="42"/>
    </row>
    <row r="93" spans="1:14" ht="13.5">
      <c r="A93" s="42"/>
      <c r="B93" s="42"/>
      <c r="C93" s="42"/>
      <c r="D93" s="42"/>
      <c r="E93" s="42"/>
      <c r="F93" s="42"/>
      <c r="G93" s="42"/>
      <c r="H93" s="42"/>
      <c r="J93" s="61"/>
      <c r="K93" s="42"/>
      <c r="L93" s="42"/>
      <c r="M93" s="42"/>
      <c r="N93" s="42"/>
    </row>
    <row r="94" spans="1:14" ht="13.5">
      <c r="A94" s="42"/>
      <c r="B94" s="42"/>
      <c r="C94" s="42"/>
      <c r="D94" s="42"/>
      <c r="E94" s="42"/>
      <c r="F94" s="42"/>
      <c r="G94" s="42"/>
      <c r="H94" s="42"/>
      <c r="J94" s="61"/>
      <c r="K94" s="42"/>
      <c r="L94" s="42"/>
      <c r="M94" s="42"/>
      <c r="N94" s="42"/>
    </row>
    <row r="95" spans="1:14" ht="13.5">
      <c r="A95" s="42"/>
      <c r="B95" s="42"/>
      <c r="C95" s="42"/>
      <c r="D95" s="42"/>
      <c r="E95" s="42"/>
      <c r="F95" s="42"/>
      <c r="G95" s="42"/>
      <c r="H95" s="42"/>
      <c r="J95" s="61"/>
      <c r="K95" s="42"/>
      <c r="L95" s="42"/>
      <c r="M95" s="42"/>
      <c r="N95" s="42"/>
    </row>
    <row r="96" spans="1:14" ht="13.5">
      <c r="A96" s="42"/>
      <c r="B96" s="42"/>
      <c r="C96" s="42"/>
      <c r="D96" s="42"/>
      <c r="E96" s="42"/>
      <c r="F96" s="42"/>
      <c r="G96" s="42"/>
      <c r="H96" s="42"/>
      <c r="J96" s="61"/>
      <c r="K96" s="42"/>
      <c r="L96" s="42"/>
      <c r="M96" s="42"/>
      <c r="N96" s="42"/>
    </row>
    <row r="97" spans="1:14" ht="13.5">
      <c r="A97" s="42"/>
      <c r="B97" s="42"/>
      <c r="C97" s="42"/>
      <c r="D97" s="42"/>
      <c r="E97" s="42"/>
      <c r="F97" s="42"/>
      <c r="G97" s="42"/>
      <c r="H97" s="42"/>
      <c r="J97" s="61"/>
      <c r="K97" s="42"/>
      <c r="L97" s="42"/>
      <c r="M97" s="42"/>
      <c r="N97" s="42"/>
    </row>
    <row r="98" spans="1:14" ht="13.5">
      <c r="A98" s="42"/>
      <c r="B98" s="42"/>
      <c r="C98" s="42"/>
      <c r="D98" s="42"/>
      <c r="E98" s="42"/>
      <c r="F98" s="42"/>
      <c r="G98" s="42"/>
      <c r="H98" s="42"/>
      <c r="J98" s="61"/>
      <c r="K98" s="42"/>
      <c r="L98" s="42"/>
      <c r="M98" s="42"/>
      <c r="N98" s="42"/>
    </row>
    <row r="99" spans="1:14" ht="13.5">
      <c r="A99" s="42"/>
      <c r="B99" s="42"/>
      <c r="C99" s="42"/>
      <c r="D99" s="42"/>
      <c r="E99" s="42"/>
      <c r="F99" s="42"/>
      <c r="G99" s="42"/>
      <c r="H99" s="42"/>
      <c r="J99" s="61"/>
      <c r="K99" s="42"/>
      <c r="L99" s="42"/>
      <c r="M99" s="42"/>
      <c r="N99" s="42"/>
    </row>
    <row r="100" spans="1:14" ht="13.5">
      <c r="A100" s="42"/>
      <c r="B100" s="42"/>
      <c r="C100" s="42"/>
      <c r="D100" s="42"/>
      <c r="E100" s="42"/>
      <c r="F100" s="42"/>
      <c r="G100" s="42"/>
      <c r="H100" s="42"/>
      <c r="J100" s="61"/>
      <c r="K100" s="42"/>
      <c r="L100" s="42"/>
      <c r="M100" s="42"/>
      <c r="N100" s="42"/>
    </row>
    <row r="101" spans="1:14" ht="13.5">
      <c r="A101" s="42"/>
      <c r="B101" s="42"/>
      <c r="C101" s="42"/>
      <c r="D101" s="42"/>
      <c r="E101" s="42"/>
      <c r="F101" s="42"/>
      <c r="G101" s="42"/>
      <c r="H101" s="42"/>
      <c r="J101" s="61"/>
      <c r="K101" s="42"/>
      <c r="L101" s="42"/>
      <c r="M101" s="42"/>
      <c r="N101" s="42"/>
    </row>
    <row r="102" spans="1:14" ht="13.5">
      <c r="A102" s="42"/>
      <c r="B102" s="42"/>
      <c r="C102" s="42"/>
      <c r="D102" s="42"/>
      <c r="E102" s="42"/>
      <c r="F102" s="42"/>
      <c r="G102" s="42"/>
      <c r="H102" s="42"/>
      <c r="J102" s="61"/>
      <c r="K102" s="42"/>
      <c r="L102" s="42"/>
      <c r="M102" s="42"/>
      <c r="N102" s="42"/>
    </row>
    <row r="103" spans="1:14" ht="13.5">
      <c r="A103" s="42"/>
      <c r="B103" s="42"/>
      <c r="C103" s="42"/>
      <c r="D103" s="42"/>
      <c r="E103" s="42"/>
      <c r="F103" s="42"/>
      <c r="G103" s="42"/>
      <c r="H103" s="42"/>
      <c r="J103" s="61"/>
      <c r="K103" s="42"/>
      <c r="L103" s="42"/>
      <c r="M103" s="42"/>
      <c r="N103" s="42"/>
    </row>
    <row r="104" spans="1:14" ht="13.5">
      <c r="A104" s="42"/>
      <c r="B104" s="42"/>
      <c r="C104" s="42"/>
      <c r="D104" s="42"/>
      <c r="E104" s="42"/>
      <c r="F104" s="42"/>
      <c r="G104" s="42"/>
      <c r="H104" s="42"/>
      <c r="J104" s="61"/>
      <c r="K104" s="42"/>
      <c r="L104" s="42"/>
      <c r="M104" s="42"/>
      <c r="N104" s="42"/>
    </row>
    <row r="105" spans="1:14" ht="13.5">
      <c r="A105" s="42"/>
      <c r="B105" s="42"/>
      <c r="C105" s="42"/>
      <c r="D105" s="42"/>
      <c r="E105" s="42"/>
      <c r="F105" s="42"/>
      <c r="G105" s="42"/>
      <c r="H105" s="42"/>
      <c r="J105" s="61"/>
      <c r="K105" s="42"/>
      <c r="L105" s="42"/>
      <c r="M105" s="42"/>
      <c r="N105" s="42"/>
    </row>
    <row r="106" spans="1:14" ht="13.5">
      <c r="A106" s="42"/>
      <c r="B106" s="42"/>
      <c r="C106" s="42"/>
      <c r="D106" s="42"/>
      <c r="E106" s="42"/>
      <c r="F106" s="42"/>
      <c r="G106" s="42"/>
      <c r="H106" s="42"/>
      <c r="J106" s="61"/>
      <c r="K106" s="42"/>
      <c r="L106" s="42"/>
      <c r="M106" s="42"/>
      <c r="N106" s="42"/>
    </row>
    <row r="107" spans="1:14" ht="13.5">
      <c r="A107" s="42"/>
      <c r="B107" s="42"/>
      <c r="C107" s="42"/>
      <c r="D107" s="42"/>
      <c r="E107" s="42"/>
      <c r="F107" s="42"/>
      <c r="G107" s="42"/>
      <c r="H107" s="42"/>
      <c r="J107" s="61"/>
      <c r="K107" s="42"/>
      <c r="L107" s="42"/>
      <c r="M107" s="42"/>
      <c r="N107" s="42"/>
    </row>
    <row r="108" spans="1:14" ht="13.5">
      <c r="A108" s="42"/>
      <c r="B108" s="42"/>
      <c r="C108" s="42"/>
      <c r="D108" s="42"/>
      <c r="E108" s="42"/>
      <c r="F108" s="42"/>
      <c r="G108" s="42"/>
      <c r="H108" s="42"/>
      <c r="J108" s="61"/>
      <c r="K108" s="42"/>
      <c r="L108" s="42"/>
      <c r="M108" s="42"/>
      <c r="N108" s="42"/>
    </row>
    <row r="109" spans="1:14" ht="13.5">
      <c r="A109" s="42"/>
      <c r="B109" s="42"/>
      <c r="C109" s="42"/>
      <c r="D109" s="42"/>
      <c r="E109" s="42"/>
      <c r="F109" s="42"/>
      <c r="G109" s="42"/>
      <c r="H109" s="42"/>
      <c r="J109" s="61"/>
      <c r="K109" s="42"/>
      <c r="L109" s="42"/>
      <c r="M109" s="42"/>
      <c r="N109" s="42"/>
    </row>
    <row r="110" spans="1:14" ht="13.5">
      <c r="A110" s="42"/>
      <c r="B110" s="42"/>
      <c r="C110" s="42"/>
      <c r="D110" s="42"/>
      <c r="E110" s="42"/>
      <c r="F110" s="42"/>
      <c r="G110" s="42"/>
      <c r="H110" s="42"/>
      <c r="J110" s="61"/>
      <c r="K110" s="42"/>
      <c r="L110" s="42"/>
      <c r="M110" s="42"/>
      <c r="N110" s="42"/>
    </row>
    <row r="111" spans="1:14" ht="13.5">
      <c r="A111" s="42"/>
      <c r="B111" s="42"/>
      <c r="C111" s="42"/>
      <c r="D111" s="42"/>
      <c r="E111" s="42"/>
      <c r="F111" s="42"/>
      <c r="G111" s="42"/>
      <c r="H111" s="42"/>
      <c r="J111" s="61"/>
      <c r="K111" s="42"/>
      <c r="L111" s="42"/>
      <c r="M111" s="42"/>
      <c r="N111" s="42"/>
    </row>
    <row r="112" spans="1:14" ht="13.5">
      <c r="A112" s="42"/>
      <c r="B112" s="42"/>
      <c r="C112" s="42"/>
      <c r="D112" s="42"/>
      <c r="E112" s="42"/>
      <c r="F112" s="42"/>
      <c r="G112" s="42"/>
      <c r="H112" s="42"/>
      <c r="J112" s="61"/>
      <c r="K112" s="42"/>
      <c r="L112" s="42"/>
      <c r="M112" s="42"/>
      <c r="N112" s="42"/>
    </row>
    <row r="113" spans="1:14" ht="13.5">
      <c r="A113" s="42"/>
      <c r="B113" s="42"/>
      <c r="C113" s="42"/>
      <c r="D113" s="42"/>
      <c r="E113" s="42"/>
      <c r="F113" s="42"/>
      <c r="G113" s="42"/>
      <c r="H113" s="42"/>
      <c r="J113" s="61"/>
      <c r="K113" s="42"/>
      <c r="L113" s="42"/>
      <c r="M113" s="42"/>
      <c r="N113" s="42"/>
    </row>
  </sheetData>
  <mergeCells count="5">
    <mergeCell ref="A68:J69"/>
    <mergeCell ref="A1:J1"/>
    <mergeCell ref="A2:J2"/>
    <mergeCell ref="A3:J3"/>
    <mergeCell ref="A4:J4"/>
  </mergeCells>
  <printOptions/>
  <pageMargins left="0.85" right="0.5" top="0.75" bottom="0.75" header="0.5" footer="0.5"/>
  <pageSetup fitToHeight="1" fitToWidth="1" horizontalDpi="600" verticalDpi="600" orientation="portrait" paperSize="9" scale="95" r:id="rId1"/>
  <headerFooter alignWithMargins="0">
    <oddFooter>&amp;R&amp;"Times New Roman,Italic"&amp;9Page &amp;P / &amp;N
&amp;D -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6"/>
  <sheetViews>
    <sheetView view="pageBreakPreview" zoomScale="75" zoomScaleSheetLayoutView="75" workbookViewId="0" topLeftCell="A1">
      <selection activeCell="A4" sqref="A4:P4"/>
    </sheetView>
  </sheetViews>
  <sheetFormatPr defaultColWidth="9.140625" defaultRowHeight="12.75"/>
  <cols>
    <col min="1" max="1" width="2.00390625" style="22" customWidth="1"/>
    <col min="2" max="2" width="25.57421875" style="22" customWidth="1"/>
    <col min="3" max="3" width="1.7109375" style="22" customWidth="1"/>
    <col min="4" max="4" width="12.7109375" style="22" customWidth="1"/>
    <col min="5" max="5" width="1.7109375" style="22" customWidth="1"/>
    <col min="6" max="6" width="9.28125" style="22" bestFit="1" customWidth="1"/>
    <col min="7" max="7" width="1.7109375" style="22" customWidth="1"/>
    <col min="8" max="8" width="13.421875" style="22" bestFit="1" customWidth="1"/>
    <col min="9" max="9" width="1.7109375" style="22" customWidth="1"/>
    <col min="10" max="10" width="11.421875" style="22" bestFit="1" customWidth="1"/>
    <col min="11" max="11" width="1.7109375" style="22" customWidth="1"/>
    <col min="12" max="12" width="9.7109375" style="22" customWidth="1"/>
    <col min="13" max="13" width="1.7109375" style="22" customWidth="1"/>
    <col min="14" max="14" width="9.140625" style="22" bestFit="1" customWidth="1"/>
    <col min="15" max="15" width="1.7109375" style="22" customWidth="1"/>
    <col min="16" max="16" width="9.421875" style="22" bestFit="1" customWidth="1"/>
    <col min="17" max="16384" width="9.140625" style="22" customWidth="1"/>
  </cols>
  <sheetData>
    <row r="1" spans="1:16" ht="13.5">
      <c r="A1" s="207" t="s">
        <v>54</v>
      </c>
      <c r="B1" s="207"/>
      <c r="C1" s="207"/>
      <c r="D1" s="207"/>
      <c r="E1" s="207"/>
      <c r="F1" s="207"/>
      <c r="G1" s="207"/>
      <c r="H1" s="207"/>
      <c r="I1" s="207"/>
      <c r="J1" s="207"/>
      <c r="K1" s="207"/>
      <c r="L1" s="207"/>
      <c r="M1" s="207"/>
      <c r="N1" s="207"/>
      <c r="O1" s="207"/>
      <c r="P1" s="207"/>
    </row>
    <row r="2" spans="1:16" ht="13.5">
      <c r="A2" s="207" t="s">
        <v>187</v>
      </c>
      <c r="B2" s="207"/>
      <c r="C2" s="207"/>
      <c r="D2" s="207"/>
      <c r="E2" s="207"/>
      <c r="F2" s="207"/>
      <c r="G2" s="207"/>
      <c r="H2" s="207"/>
      <c r="I2" s="207"/>
      <c r="J2" s="207"/>
      <c r="K2" s="207"/>
      <c r="L2" s="207"/>
      <c r="M2" s="207"/>
      <c r="N2" s="207"/>
      <c r="O2" s="207"/>
      <c r="P2" s="207"/>
    </row>
    <row r="3" spans="1:16" ht="13.5">
      <c r="A3" s="207" t="s">
        <v>55</v>
      </c>
      <c r="B3" s="207"/>
      <c r="C3" s="207"/>
      <c r="D3" s="207"/>
      <c r="E3" s="207"/>
      <c r="F3" s="207"/>
      <c r="G3" s="207"/>
      <c r="H3" s="207"/>
      <c r="I3" s="207"/>
      <c r="J3" s="207"/>
      <c r="K3" s="207"/>
      <c r="L3" s="207"/>
      <c r="M3" s="207"/>
      <c r="N3" s="207"/>
      <c r="O3" s="207"/>
      <c r="P3" s="207"/>
    </row>
    <row r="4" spans="1:16" ht="13.5">
      <c r="A4" s="208" t="str">
        <f>CIS!A4</f>
        <v>FOR THE FINANCIAL PERIOD ENDED 31 MARCH 2007</v>
      </c>
      <c r="B4" s="207"/>
      <c r="C4" s="207"/>
      <c r="D4" s="207"/>
      <c r="E4" s="207"/>
      <c r="F4" s="207"/>
      <c r="G4" s="207"/>
      <c r="H4" s="207"/>
      <c r="I4" s="207"/>
      <c r="J4" s="207"/>
      <c r="K4" s="207"/>
      <c r="L4" s="207"/>
      <c r="M4" s="207"/>
      <c r="N4" s="207"/>
      <c r="O4" s="207"/>
      <c r="P4" s="207"/>
    </row>
    <row r="5" spans="1:16" ht="13.5">
      <c r="A5" s="210"/>
      <c r="B5" s="210"/>
      <c r="C5" s="210"/>
      <c r="D5" s="210"/>
      <c r="E5" s="210"/>
      <c r="F5" s="210"/>
      <c r="G5" s="210"/>
      <c r="H5" s="210"/>
      <c r="I5" s="210"/>
      <c r="J5" s="210"/>
      <c r="K5" s="210"/>
      <c r="L5" s="210"/>
      <c r="M5" s="210"/>
      <c r="N5" s="210"/>
      <c r="O5" s="210"/>
      <c r="P5" s="210"/>
    </row>
    <row r="6" spans="1:16" ht="13.5">
      <c r="A6" s="36"/>
      <c r="B6" s="36"/>
      <c r="C6" s="36"/>
      <c r="D6" s="36"/>
      <c r="E6" s="36"/>
      <c r="F6" s="36"/>
      <c r="G6" s="36"/>
      <c r="H6" s="36"/>
      <c r="I6" s="36"/>
      <c r="J6" s="36"/>
      <c r="K6" s="36"/>
      <c r="L6" s="36"/>
      <c r="M6" s="36"/>
      <c r="N6" s="36"/>
      <c r="O6" s="36"/>
      <c r="P6" s="36"/>
    </row>
    <row r="7" spans="1:16" ht="13.5">
      <c r="A7" s="97"/>
      <c r="B7" s="97"/>
      <c r="C7" s="97"/>
      <c r="D7" s="98" t="s">
        <v>161</v>
      </c>
      <c r="E7" s="97"/>
      <c r="F7" s="211"/>
      <c r="G7" s="211"/>
      <c r="H7" s="211"/>
      <c r="I7" s="97"/>
      <c r="J7" s="97"/>
      <c r="K7" s="97"/>
      <c r="L7" s="97"/>
      <c r="M7" s="97"/>
      <c r="N7" s="97"/>
      <c r="O7" s="97"/>
      <c r="P7" s="97"/>
    </row>
    <row r="8" spans="1:16" ht="13.5">
      <c r="A8" s="42"/>
      <c r="B8" s="42"/>
      <c r="C8" s="42"/>
      <c r="D8" s="43" t="s">
        <v>162</v>
      </c>
      <c r="E8" s="42"/>
      <c r="F8" s="209" t="s">
        <v>56</v>
      </c>
      <c r="G8" s="209"/>
      <c r="H8" s="209"/>
      <c r="I8" s="42"/>
      <c r="J8" s="42"/>
      <c r="K8" s="42"/>
      <c r="L8" s="42"/>
      <c r="M8" s="42"/>
      <c r="N8" s="42"/>
      <c r="O8" s="42"/>
      <c r="P8" s="42"/>
    </row>
    <row r="9" spans="1:16" ht="13.5">
      <c r="A9" s="42"/>
      <c r="B9" s="42"/>
      <c r="C9" s="42"/>
      <c r="D9" s="43" t="s">
        <v>163</v>
      </c>
      <c r="E9" s="59"/>
      <c r="F9" s="209" t="s">
        <v>134</v>
      </c>
      <c r="G9" s="209"/>
      <c r="H9" s="209"/>
      <c r="I9" s="43"/>
      <c r="J9" s="43" t="s">
        <v>57</v>
      </c>
      <c r="K9" s="59"/>
      <c r="L9" s="59"/>
      <c r="M9" s="59"/>
      <c r="O9" s="43"/>
      <c r="P9" s="59"/>
    </row>
    <row r="10" spans="1:16" ht="13.5">
      <c r="A10" s="42"/>
      <c r="B10" s="42"/>
      <c r="C10" s="42"/>
      <c r="D10" s="43" t="s">
        <v>58</v>
      </c>
      <c r="E10" s="43"/>
      <c r="F10" s="43" t="s">
        <v>59</v>
      </c>
      <c r="G10" s="43"/>
      <c r="H10" s="43" t="s">
        <v>60</v>
      </c>
      <c r="I10" s="43"/>
      <c r="J10" s="43" t="s">
        <v>61</v>
      </c>
      <c r="K10" s="43"/>
      <c r="L10" s="43"/>
      <c r="M10" s="43"/>
      <c r="N10" s="43" t="s">
        <v>152</v>
      </c>
      <c r="O10" s="43"/>
      <c r="P10" s="59"/>
    </row>
    <row r="11" spans="1:16" ht="13.5">
      <c r="A11" s="42"/>
      <c r="B11" s="42"/>
      <c r="C11" s="42"/>
      <c r="D11" s="43" t="s">
        <v>62</v>
      </c>
      <c r="E11" s="43"/>
      <c r="F11" s="43" t="s">
        <v>63</v>
      </c>
      <c r="G11" s="43"/>
      <c r="H11" s="43" t="s">
        <v>64</v>
      </c>
      <c r="I11" s="43"/>
      <c r="J11" s="43" t="s">
        <v>65</v>
      </c>
      <c r="K11" s="43"/>
      <c r="L11" s="43" t="s">
        <v>66</v>
      </c>
      <c r="M11" s="43"/>
      <c r="N11" s="43" t="s">
        <v>153</v>
      </c>
      <c r="O11" s="43"/>
      <c r="P11" s="43" t="s">
        <v>66</v>
      </c>
    </row>
    <row r="12" spans="1:16" ht="13.5">
      <c r="A12" s="23"/>
      <c r="B12" s="23"/>
      <c r="C12" s="23"/>
      <c r="D12" s="99" t="s">
        <v>4</v>
      </c>
      <c r="E12" s="99"/>
      <c r="F12" s="99" t="s">
        <v>4</v>
      </c>
      <c r="G12" s="99"/>
      <c r="H12" s="99" t="s">
        <v>4</v>
      </c>
      <c r="I12" s="99"/>
      <c r="J12" s="99" t="s">
        <v>4</v>
      </c>
      <c r="K12" s="99"/>
      <c r="L12" s="99" t="s">
        <v>4</v>
      </c>
      <c r="M12" s="99"/>
      <c r="N12" s="99" t="s">
        <v>4</v>
      </c>
      <c r="O12" s="99"/>
      <c r="P12" s="99" t="s">
        <v>4</v>
      </c>
    </row>
    <row r="15" spans="1:16" ht="13.5">
      <c r="A15" s="37" t="s">
        <v>195</v>
      </c>
      <c r="D15" s="36"/>
      <c r="E15" s="36"/>
      <c r="F15" s="36"/>
      <c r="G15" s="36"/>
      <c r="H15" s="36"/>
      <c r="I15" s="36"/>
      <c r="J15" s="36"/>
      <c r="K15" s="36"/>
      <c r="L15" s="36"/>
      <c r="M15" s="36"/>
      <c r="N15" s="36"/>
      <c r="O15" s="36"/>
      <c r="P15" s="36"/>
    </row>
    <row r="16" spans="1:16" ht="13.5">
      <c r="A16" s="37" t="s">
        <v>182</v>
      </c>
      <c r="D16" s="36"/>
      <c r="E16" s="36"/>
      <c r="F16" s="36"/>
      <c r="G16" s="36"/>
      <c r="H16" s="36"/>
      <c r="I16" s="36"/>
      <c r="J16" s="36"/>
      <c r="K16" s="36"/>
      <c r="L16" s="36"/>
      <c r="M16" s="36"/>
      <c r="N16" s="36"/>
      <c r="O16" s="36"/>
      <c r="P16" s="36"/>
    </row>
    <row r="17" spans="4:16" ht="13.5">
      <c r="D17" s="36"/>
      <c r="E17" s="36"/>
      <c r="F17" s="36"/>
      <c r="G17" s="36"/>
      <c r="H17" s="36"/>
      <c r="I17" s="36"/>
      <c r="J17" s="36"/>
      <c r="K17" s="36"/>
      <c r="L17" s="36"/>
      <c r="M17" s="36"/>
      <c r="N17" s="36"/>
      <c r="O17" s="36"/>
      <c r="P17" s="36"/>
    </row>
    <row r="18" spans="1:16" ht="13.5">
      <c r="A18" s="22" t="s">
        <v>198</v>
      </c>
      <c r="D18" s="150"/>
      <c r="E18" s="150"/>
      <c r="F18" s="150"/>
      <c r="G18" s="150"/>
      <c r="H18" s="150"/>
      <c r="I18" s="150"/>
      <c r="J18" s="150"/>
      <c r="K18" s="150"/>
      <c r="L18" s="150"/>
      <c r="M18" s="150"/>
      <c r="N18" s="150"/>
      <c r="O18" s="150"/>
      <c r="P18" s="150"/>
    </row>
    <row r="19" spans="2:16" ht="13.5">
      <c r="B19" s="22" t="s">
        <v>197</v>
      </c>
      <c r="D19" s="150">
        <v>15000</v>
      </c>
      <c r="E19" s="150"/>
      <c r="F19" s="150">
        <v>8019</v>
      </c>
      <c r="G19" s="150"/>
      <c r="H19" s="150">
        <v>825</v>
      </c>
      <c r="I19" s="150"/>
      <c r="J19" s="150">
        <v>4102</v>
      </c>
      <c r="K19" s="150"/>
      <c r="L19" s="150">
        <f>SUM(D19:J19)</f>
        <v>27946</v>
      </c>
      <c r="M19" s="150"/>
      <c r="N19" s="150">
        <v>629</v>
      </c>
      <c r="O19" s="150"/>
      <c r="P19" s="150">
        <f>SUM(L19:N19)</f>
        <v>28575</v>
      </c>
    </row>
    <row r="20" spans="4:16" ht="13.5">
      <c r="D20" s="110"/>
      <c r="E20" s="110"/>
      <c r="F20" s="110"/>
      <c r="G20" s="110"/>
      <c r="H20" s="110"/>
      <c r="I20" s="110"/>
      <c r="J20" s="110"/>
      <c r="K20" s="110"/>
      <c r="L20" s="110"/>
      <c r="M20" s="110"/>
      <c r="N20" s="110"/>
      <c r="O20" s="110"/>
      <c r="P20" s="110"/>
    </row>
    <row r="21" spans="1:16" ht="13.5">
      <c r="A21" s="113" t="s">
        <v>159</v>
      </c>
      <c r="D21" s="110">
        <v>0</v>
      </c>
      <c r="E21" s="150"/>
      <c r="F21" s="110">
        <v>0</v>
      </c>
      <c r="G21" s="150"/>
      <c r="H21" s="150">
        <v>-825</v>
      </c>
      <c r="I21" s="150"/>
      <c r="J21" s="150">
        <f>-H21</f>
        <v>825</v>
      </c>
      <c r="K21" s="150"/>
      <c r="L21" s="150">
        <f>SUM(D21:J21)</f>
        <v>0</v>
      </c>
      <c r="M21" s="150"/>
      <c r="N21" s="150">
        <f>N32</f>
        <v>0</v>
      </c>
      <c r="O21" s="150"/>
      <c r="P21" s="150">
        <f>SUM(L21:N21)</f>
        <v>0</v>
      </c>
    </row>
    <row r="22" spans="1:16" ht="13.5">
      <c r="A22" s="113"/>
      <c r="D22" s="176"/>
      <c r="E22" s="177"/>
      <c r="F22" s="176"/>
      <c r="G22" s="177"/>
      <c r="H22" s="177"/>
      <c r="I22" s="177"/>
      <c r="J22" s="177"/>
      <c r="K22" s="177"/>
      <c r="L22" s="177"/>
      <c r="M22" s="177"/>
      <c r="N22" s="177"/>
      <c r="O22" s="177"/>
      <c r="P22" s="177"/>
    </row>
    <row r="23" spans="1:16" ht="13.5">
      <c r="A23" s="22" t="s">
        <v>199</v>
      </c>
      <c r="D23" s="110">
        <f>SUM(D19:D21)</f>
        <v>15000</v>
      </c>
      <c r="E23" s="150"/>
      <c r="F23" s="110">
        <f>SUM(F19:F21)</f>
        <v>8019</v>
      </c>
      <c r="G23" s="150"/>
      <c r="H23" s="110">
        <f>SUM(H19:H21)</f>
        <v>0</v>
      </c>
      <c r="I23" s="150"/>
      <c r="J23" s="110">
        <f>SUM(J19:J21)</f>
        <v>4927</v>
      </c>
      <c r="K23" s="150"/>
      <c r="L23" s="110">
        <f>SUM(L19:L21)</f>
        <v>27946</v>
      </c>
      <c r="M23" s="150"/>
      <c r="N23" s="110">
        <f>SUM(N19:N21)</f>
        <v>629</v>
      </c>
      <c r="O23" s="150"/>
      <c r="P23" s="110">
        <f>SUM(P19:P21)</f>
        <v>28575</v>
      </c>
    </row>
    <row r="24" spans="1:16" ht="13.5">
      <c r="A24" s="113"/>
      <c r="D24" s="110"/>
      <c r="E24" s="150"/>
      <c r="F24" s="110"/>
      <c r="G24" s="150"/>
      <c r="H24" s="150"/>
      <c r="I24" s="150"/>
      <c r="J24" s="150"/>
      <c r="K24" s="150"/>
      <c r="L24" s="150"/>
      <c r="M24" s="150"/>
      <c r="N24" s="150"/>
      <c r="O24" s="150"/>
      <c r="P24" s="150"/>
    </row>
    <row r="25" spans="1:16" ht="13.5">
      <c r="A25" s="22" t="s">
        <v>188</v>
      </c>
      <c r="D25" s="110">
        <v>0</v>
      </c>
      <c r="E25" s="110"/>
      <c r="F25" s="110">
        <v>0</v>
      </c>
      <c r="G25" s="110"/>
      <c r="H25" s="110">
        <v>0</v>
      </c>
      <c r="I25" s="110"/>
      <c r="J25" s="151">
        <v>1298</v>
      </c>
      <c r="K25" s="110"/>
      <c r="L25" s="150">
        <f>SUM(D25:J25)</f>
        <v>1298</v>
      </c>
      <c r="M25" s="110"/>
      <c r="N25" s="110">
        <v>30</v>
      </c>
      <c r="O25" s="110"/>
      <c r="P25" s="150">
        <f>SUM(L25:N25)</f>
        <v>1328</v>
      </c>
    </row>
    <row r="26" spans="4:16" ht="13.5">
      <c r="D26" s="110"/>
      <c r="E26" s="110"/>
      <c r="F26" s="110"/>
      <c r="G26" s="110"/>
      <c r="H26" s="110"/>
      <c r="I26" s="110"/>
      <c r="J26" s="151"/>
      <c r="K26" s="110"/>
      <c r="L26" s="110"/>
      <c r="M26" s="110"/>
      <c r="N26" s="110"/>
      <c r="O26" s="110"/>
      <c r="P26" s="152"/>
    </row>
    <row r="27" spans="1:16" ht="13.5">
      <c r="A27" s="22" t="s">
        <v>189</v>
      </c>
      <c r="D27" s="110"/>
      <c r="E27" s="110"/>
      <c r="F27" s="110"/>
      <c r="G27" s="110"/>
      <c r="H27" s="110"/>
      <c r="I27" s="110"/>
      <c r="J27" s="151"/>
      <c r="K27" s="110"/>
      <c r="L27" s="110"/>
      <c r="M27" s="110"/>
      <c r="N27" s="110"/>
      <c r="O27" s="110"/>
      <c r="P27" s="152"/>
    </row>
    <row r="28" spans="1:16" ht="13.5">
      <c r="A28" s="22" t="s">
        <v>190</v>
      </c>
      <c r="D28" s="110">
        <v>0</v>
      </c>
      <c r="E28" s="110"/>
      <c r="F28" s="110">
        <v>0</v>
      </c>
      <c r="G28" s="110"/>
      <c r="H28" s="110">
        <v>0</v>
      </c>
      <c r="I28" s="110"/>
      <c r="J28" s="151">
        <v>-302</v>
      </c>
      <c r="K28" s="110"/>
      <c r="L28" s="150">
        <f>SUM(D28:J28)</f>
        <v>-302</v>
      </c>
      <c r="M28" s="110"/>
      <c r="N28" s="110">
        <v>0</v>
      </c>
      <c r="O28" s="110"/>
      <c r="P28" s="150">
        <f>SUM(L28:N28)</f>
        <v>-302</v>
      </c>
    </row>
    <row r="29" spans="4:16" ht="13.5">
      <c r="D29" s="110"/>
      <c r="E29" s="110"/>
      <c r="F29" s="110"/>
      <c r="G29" s="110"/>
      <c r="H29" s="110"/>
      <c r="I29" s="110"/>
      <c r="J29" s="110"/>
      <c r="K29" s="110"/>
      <c r="L29" s="110"/>
      <c r="M29" s="110"/>
      <c r="N29" s="110"/>
      <c r="O29" s="110"/>
      <c r="P29" s="110"/>
    </row>
    <row r="30" spans="1:16" ht="14.25" thickBot="1">
      <c r="A30" s="22" t="s">
        <v>196</v>
      </c>
      <c r="D30" s="153">
        <f>SUM(D23:D28)</f>
        <v>15000</v>
      </c>
      <c r="E30" s="153"/>
      <c r="F30" s="153">
        <f>SUM(F23:F28)</f>
        <v>8019</v>
      </c>
      <c r="G30" s="153"/>
      <c r="H30" s="153">
        <f>SUM(H18:H28)</f>
        <v>0</v>
      </c>
      <c r="I30" s="153"/>
      <c r="J30" s="153">
        <f>SUM(J23:J28)</f>
        <v>5923</v>
      </c>
      <c r="K30" s="153"/>
      <c r="L30" s="153">
        <f>SUM(L23:L28)</f>
        <v>28942</v>
      </c>
      <c r="M30" s="153"/>
      <c r="N30" s="153">
        <f>SUM(N23:N28)</f>
        <v>659</v>
      </c>
      <c r="O30" s="153"/>
      <c r="P30" s="153">
        <f>SUM(P23:P28)</f>
        <v>29601</v>
      </c>
    </row>
    <row r="31" spans="4:16" ht="14.25" thickTop="1">
      <c r="D31" s="39"/>
      <c r="E31" s="39"/>
      <c r="F31" s="39"/>
      <c r="G31" s="39"/>
      <c r="H31" s="39"/>
      <c r="I31" s="39"/>
      <c r="J31" s="39"/>
      <c r="K31" s="39"/>
      <c r="L31" s="39"/>
      <c r="M31" s="39"/>
      <c r="N31" s="39"/>
      <c r="O31" s="39"/>
      <c r="P31" s="39"/>
    </row>
    <row r="32" spans="4:16" ht="13.5">
      <c r="D32" s="54"/>
      <c r="E32" s="54"/>
      <c r="F32" s="54"/>
      <c r="G32" s="54"/>
      <c r="H32" s="54"/>
      <c r="I32" s="54"/>
      <c r="J32" s="54"/>
      <c r="K32" s="54"/>
      <c r="L32" s="54"/>
      <c r="M32" s="54"/>
      <c r="N32" s="54"/>
      <c r="O32" s="54"/>
      <c r="P32" s="54"/>
    </row>
    <row r="33" spans="4:16" ht="13.5">
      <c r="D33" s="54"/>
      <c r="E33" s="54"/>
      <c r="F33" s="54"/>
      <c r="G33" s="54"/>
      <c r="H33" s="54"/>
      <c r="I33" s="54"/>
      <c r="J33" s="54"/>
      <c r="K33" s="54"/>
      <c r="L33" s="54"/>
      <c r="M33" s="54"/>
      <c r="N33" s="54"/>
      <c r="O33" s="54"/>
      <c r="P33" s="54"/>
    </row>
    <row r="34" spans="1:16" ht="13.5">
      <c r="A34" s="37" t="s">
        <v>219</v>
      </c>
      <c r="D34" s="110"/>
      <c r="E34" s="110"/>
      <c r="F34" s="110"/>
      <c r="G34" s="110"/>
      <c r="H34" s="110"/>
      <c r="I34" s="110"/>
      <c r="J34" s="110"/>
      <c r="K34" s="110"/>
      <c r="L34" s="110"/>
      <c r="M34" s="110"/>
      <c r="N34" s="110"/>
      <c r="O34" s="110"/>
      <c r="P34" s="110"/>
    </row>
    <row r="35" spans="1:16" ht="13.5">
      <c r="A35" s="37" t="s">
        <v>180</v>
      </c>
      <c r="D35" s="110"/>
      <c r="E35" s="110"/>
      <c r="F35" s="110"/>
      <c r="G35" s="110"/>
      <c r="H35" s="110"/>
      <c r="I35" s="110"/>
      <c r="J35" s="110"/>
      <c r="K35" s="110"/>
      <c r="L35" s="110"/>
      <c r="M35" s="110"/>
      <c r="N35" s="110"/>
      <c r="O35" s="110"/>
      <c r="P35" s="110"/>
    </row>
    <row r="36" spans="4:16" ht="13.5">
      <c r="D36" s="110"/>
      <c r="E36" s="110"/>
      <c r="F36" s="110"/>
      <c r="G36" s="110"/>
      <c r="H36" s="110"/>
      <c r="I36" s="110"/>
      <c r="J36" s="110"/>
      <c r="K36" s="110"/>
      <c r="L36" s="110"/>
      <c r="M36" s="110"/>
      <c r="N36" s="110"/>
      <c r="O36" s="110"/>
      <c r="P36" s="110"/>
    </row>
    <row r="37" spans="1:16" ht="13.5">
      <c r="A37" s="22" t="s">
        <v>220</v>
      </c>
      <c r="D37" s="150">
        <f>D30</f>
        <v>15000</v>
      </c>
      <c r="E37" s="150"/>
      <c r="F37" s="150">
        <f>F30</f>
        <v>8019</v>
      </c>
      <c r="G37" s="150"/>
      <c r="H37" s="150">
        <f>H30</f>
        <v>0</v>
      </c>
      <c r="I37" s="150"/>
      <c r="J37" s="150">
        <f>J30</f>
        <v>5923</v>
      </c>
      <c r="K37" s="150"/>
      <c r="L37" s="150">
        <f>SUM(D37:J37)</f>
        <v>28942</v>
      </c>
      <c r="M37" s="150"/>
      <c r="N37" s="150">
        <f>N30</f>
        <v>659</v>
      </c>
      <c r="O37" s="150"/>
      <c r="P37" s="150">
        <f>P30</f>
        <v>29601</v>
      </c>
    </row>
    <row r="38" spans="2:16" ht="13.5">
      <c r="B38" s="42"/>
      <c r="D38" s="150"/>
      <c r="E38" s="150"/>
      <c r="F38" s="150"/>
      <c r="G38" s="150"/>
      <c r="H38" s="150"/>
      <c r="I38" s="150"/>
      <c r="J38" s="150"/>
      <c r="K38" s="150"/>
      <c r="L38" s="150"/>
      <c r="M38" s="150"/>
      <c r="N38" s="150"/>
      <c r="O38" s="150"/>
      <c r="P38" s="150"/>
    </row>
    <row r="39" spans="1:16" ht="13.5">
      <c r="A39" s="22" t="s">
        <v>13</v>
      </c>
      <c r="D39" s="110">
        <v>0</v>
      </c>
      <c r="E39" s="110"/>
      <c r="F39" s="110">
        <v>0</v>
      </c>
      <c r="G39" s="110"/>
      <c r="H39" s="110">
        <v>0</v>
      </c>
      <c r="I39" s="110"/>
      <c r="J39" s="151">
        <f>CIS!D36</f>
        <v>594</v>
      </c>
      <c r="K39" s="110"/>
      <c r="L39" s="150">
        <f>SUM(D39:J39)</f>
        <v>594</v>
      </c>
      <c r="M39" s="110"/>
      <c r="N39" s="151">
        <f>CIS!D38</f>
        <v>37</v>
      </c>
      <c r="O39" s="110"/>
      <c r="P39" s="150">
        <f>SUM(L39:N39)</f>
        <v>631</v>
      </c>
    </row>
    <row r="40" spans="4:16" ht="15.75" customHeight="1">
      <c r="D40" s="110"/>
      <c r="E40" s="110"/>
      <c r="F40" s="110"/>
      <c r="G40" s="110"/>
      <c r="H40" s="110"/>
      <c r="I40" s="110"/>
      <c r="J40" s="110"/>
      <c r="K40" s="110"/>
      <c r="L40" s="110"/>
      <c r="M40" s="110"/>
      <c r="N40" s="110"/>
      <c r="O40" s="110"/>
      <c r="P40" s="110"/>
    </row>
    <row r="41" spans="1:16" ht="15.75" customHeight="1" thickBot="1">
      <c r="A41" s="22" t="s">
        <v>221</v>
      </c>
      <c r="D41" s="153">
        <f>SUM(D37:D39)</f>
        <v>15000</v>
      </c>
      <c r="E41" s="153"/>
      <c r="F41" s="153">
        <f>SUM(F37:F39)</f>
        <v>8019</v>
      </c>
      <c r="G41" s="153"/>
      <c r="H41" s="153">
        <f>SUM(H37:H39)</f>
        <v>0</v>
      </c>
      <c r="I41" s="153"/>
      <c r="J41" s="153">
        <f>SUM(J37:J39)</f>
        <v>6517</v>
      </c>
      <c r="K41" s="153"/>
      <c r="L41" s="153">
        <f>SUM(L37:L39)</f>
        <v>29536</v>
      </c>
      <c r="M41" s="153"/>
      <c r="N41" s="153">
        <f>SUM(N37:N39)</f>
        <v>696</v>
      </c>
      <c r="O41" s="153"/>
      <c r="P41" s="153">
        <f>SUM(P37:P40)</f>
        <v>30232</v>
      </c>
    </row>
    <row r="42" ht="15.75" customHeight="1" thickTop="1"/>
    <row r="43" ht="15.75" customHeight="1"/>
    <row r="44" ht="15.75" customHeight="1"/>
    <row r="45" spans="1:16" ht="13.5">
      <c r="A45" s="200" t="s">
        <v>200</v>
      </c>
      <c r="B45" s="200"/>
      <c r="C45" s="200"/>
      <c r="D45" s="200"/>
      <c r="E45" s="200"/>
      <c r="F45" s="200"/>
      <c r="G45" s="200"/>
      <c r="H45" s="200"/>
      <c r="I45" s="200"/>
      <c r="J45" s="200"/>
      <c r="K45" s="200"/>
      <c r="L45" s="200"/>
      <c r="M45" s="200"/>
      <c r="N45" s="200"/>
      <c r="O45" s="200"/>
      <c r="P45" s="200"/>
    </row>
    <row r="46" spans="1:16" ht="13.5">
      <c r="A46" s="200"/>
      <c r="B46" s="200"/>
      <c r="C46" s="200"/>
      <c r="D46" s="200"/>
      <c r="E46" s="200"/>
      <c r="F46" s="200"/>
      <c r="G46" s="200"/>
      <c r="H46" s="200"/>
      <c r="I46" s="200"/>
      <c r="J46" s="200"/>
      <c r="K46" s="200"/>
      <c r="L46" s="200"/>
      <c r="M46" s="200"/>
      <c r="N46" s="200"/>
      <c r="O46" s="200"/>
      <c r="P46" s="200"/>
    </row>
  </sheetData>
  <mergeCells count="9">
    <mergeCell ref="A45:P46"/>
    <mergeCell ref="F9:H9"/>
    <mergeCell ref="A5:P5"/>
    <mergeCell ref="A1:P1"/>
    <mergeCell ref="A2:P2"/>
    <mergeCell ref="A3:P3"/>
    <mergeCell ref="A4:P4"/>
    <mergeCell ref="F7:H7"/>
    <mergeCell ref="F8:H8"/>
  </mergeCells>
  <printOptions/>
  <pageMargins left="0.8" right="0.4" top="0.75" bottom="0.75" header="0.5" footer="0.5"/>
  <pageSetup fitToHeight="1" fitToWidth="1" horizontalDpi="600" verticalDpi="600" orientation="portrait" paperSize="9" scale="80" r:id="rId1"/>
  <headerFooter alignWithMargins="0">
    <oddFooter>&amp;R&amp;"Times New Roman,Italic"&amp;9Page &amp;P / &amp;N
&amp;D - &amp;T</oddFooter>
  </headerFooter>
</worksheet>
</file>

<file path=xl/worksheets/sheet5.xml><?xml version="1.0" encoding="utf-8"?>
<worksheet xmlns="http://schemas.openxmlformats.org/spreadsheetml/2006/main" xmlns:r="http://schemas.openxmlformats.org/officeDocument/2006/relationships">
  <dimension ref="A1:T138"/>
  <sheetViews>
    <sheetView view="pageBreakPreview" zoomScaleSheetLayoutView="100" workbookViewId="0" topLeftCell="A1">
      <selection activeCell="F5" sqref="F5"/>
    </sheetView>
  </sheetViews>
  <sheetFormatPr defaultColWidth="9.140625" defaultRowHeight="12.75"/>
  <cols>
    <col min="1" max="1" width="5.00390625" style="85" customWidth="1"/>
    <col min="2" max="2" width="4.57421875" style="44" customWidth="1"/>
    <col min="3" max="3" width="6.00390625" style="44" customWidth="1"/>
    <col min="4" max="4" width="5.140625" style="44" customWidth="1"/>
    <col min="5" max="5" width="5.28125" style="44" customWidth="1"/>
    <col min="6" max="6" width="7.00390625" style="44" customWidth="1"/>
    <col min="7" max="7" width="9.140625" style="44" customWidth="1"/>
    <col min="8" max="8" width="9.421875" style="44" customWidth="1"/>
    <col min="9" max="9" width="5.421875" style="44" customWidth="1"/>
    <col min="10" max="10" width="12.28125" style="44" customWidth="1"/>
    <col min="11" max="11" width="11.7109375" style="44" customWidth="1"/>
    <col min="12" max="12" width="10.00390625" style="44" bestFit="1" customWidth="1"/>
    <col min="13" max="13" width="3.421875" style="44" customWidth="1"/>
    <col min="14" max="14" width="13.140625" style="100" customWidth="1"/>
    <col min="15" max="15" width="15.00390625" style="100" customWidth="1"/>
    <col min="16" max="16" width="14.00390625" style="100" bestFit="1" customWidth="1"/>
    <col min="17" max="17" width="11.28125" style="100" bestFit="1" customWidth="1"/>
    <col min="18" max="19" width="9.140625" style="100" customWidth="1"/>
    <col min="20" max="20" width="10.28125" style="100" bestFit="1" customWidth="1"/>
    <col min="21" max="16384" width="9.140625" style="44" customWidth="1"/>
  </cols>
  <sheetData>
    <row r="1" spans="1:13" ht="13.5">
      <c r="A1" s="215" t="s">
        <v>18</v>
      </c>
      <c r="B1" s="215"/>
      <c r="C1" s="215"/>
      <c r="D1" s="215"/>
      <c r="E1" s="215"/>
      <c r="F1" s="215"/>
      <c r="G1" s="215"/>
      <c r="H1" s="215"/>
      <c r="I1" s="215"/>
      <c r="J1" s="215"/>
      <c r="K1" s="215"/>
      <c r="L1" s="215"/>
      <c r="M1" s="215"/>
    </row>
    <row r="2" spans="1:13" ht="13.5">
      <c r="A2" s="215" t="s">
        <v>187</v>
      </c>
      <c r="B2" s="215"/>
      <c r="C2" s="215"/>
      <c r="D2" s="215"/>
      <c r="E2" s="215"/>
      <c r="F2" s="215"/>
      <c r="G2" s="215"/>
      <c r="H2" s="215"/>
      <c r="I2" s="215"/>
      <c r="J2" s="215"/>
      <c r="K2" s="215"/>
      <c r="L2" s="215"/>
      <c r="M2" s="215"/>
    </row>
    <row r="3" spans="1:13" ht="13.5">
      <c r="A3" s="215" t="s">
        <v>261</v>
      </c>
      <c r="B3" s="215"/>
      <c r="C3" s="215"/>
      <c r="D3" s="215"/>
      <c r="E3" s="215"/>
      <c r="F3" s="215"/>
      <c r="G3" s="215"/>
      <c r="H3" s="215"/>
      <c r="I3" s="215"/>
      <c r="J3" s="215"/>
      <c r="K3" s="215"/>
      <c r="L3" s="215"/>
      <c r="M3" s="215"/>
    </row>
    <row r="4" spans="1:13" ht="13.5">
      <c r="A4" s="130"/>
      <c r="B4" s="119"/>
      <c r="C4" s="119"/>
      <c r="D4" s="119"/>
      <c r="E4" s="119"/>
      <c r="F4" s="119"/>
      <c r="G4" s="119"/>
      <c r="H4" s="119"/>
      <c r="I4" s="119"/>
      <c r="J4" s="119"/>
      <c r="K4" s="119"/>
      <c r="L4" s="119"/>
      <c r="M4" s="119"/>
    </row>
    <row r="6" ht="13.5">
      <c r="A6" s="85" t="s">
        <v>93</v>
      </c>
    </row>
    <row r="7" ht="13.5">
      <c r="A7" s="85" t="s">
        <v>262</v>
      </c>
    </row>
    <row r="9" spans="1:2" ht="13.5">
      <c r="A9" s="85" t="s">
        <v>263</v>
      </c>
      <c r="B9" s="114" t="s">
        <v>302</v>
      </c>
    </row>
    <row r="10" ht="13.5">
      <c r="B10" s="114" t="s">
        <v>303</v>
      </c>
    </row>
    <row r="12" spans="1:2" ht="13.5">
      <c r="A12" s="85" t="s">
        <v>264</v>
      </c>
      <c r="B12" s="114" t="s">
        <v>94</v>
      </c>
    </row>
    <row r="13" ht="13.5">
      <c r="B13" s="114"/>
    </row>
    <row r="14" spans="2:13" ht="13.5">
      <c r="B14" s="213" t="s">
        <v>95</v>
      </c>
      <c r="C14" s="213"/>
      <c r="D14" s="213"/>
      <c r="E14" s="213"/>
      <c r="F14" s="213"/>
      <c r="G14" s="213"/>
      <c r="H14" s="213"/>
      <c r="I14" s="213"/>
      <c r="J14" s="213"/>
      <c r="K14" s="213"/>
      <c r="L14" s="213"/>
      <c r="M14" s="213"/>
    </row>
    <row r="15" spans="2:13" ht="30.75" customHeight="1">
      <c r="B15" s="213"/>
      <c r="C15" s="213"/>
      <c r="D15" s="213"/>
      <c r="E15" s="213"/>
      <c r="F15" s="213"/>
      <c r="G15" s="213"/>
      <c r="H15" s="213"/>
      <c r="I15" s="213"/>
      <c r="J15" s="213"/>
      <c r="K15" s="213"/>
      <c r="L15" s="213"/>
      <c r="M15" s="213"/>
    </row>
    <row r="17" spans="2:13" ht="13.5">
      <c r="B17" s="213" t="s">
        <v>304</v>
      </c>
      <c r="C17" s="213"/>
      <c r="D17" s="213"/>
      <c r="E17" s="213"/>
      <c r="F17" s="213"/>
      <c r="G17" s="213"/>
      <c r="H17" s="213"/>
      <c r="I17" s="213"/>
      <c r="J17" s="213"/>
      <c r="K17" s="213"/>
      <c r="L17" s="213"/>
      <c r="M17" s="213"/>
    </row>
    <row r="18" spans="2:13" ht="13.5">
      <c r="B18" s="213"/>
      <c r="C18" s="213"/>
      <c r="D18" s="213"/>
      <c r="E18" s="213"/>
      <c r="F18" s="213"/>
      <c r="G18" s="213"/>
      <c r="H18" s="213"/>
      <c r="I18" s="213"/>
      <c r="J18" s="213"/>
      <c r="K18" s="213"/>
      <c r="L18" s="213"/>
      <c r="M18" s="213"/>
    </row>
    <row r="19" spans="2:13" ht="13.5">
      <c r="B19" s="213"/>
      <c r="C19" s="213"/>
      <c r="D19" s="213"/>
      <c r="E19" s="213"/>
      <c r="F19" s="213"/>
      <c r="G19" s="213"/>
      <c r="H19" s="213"/>
      <c r="I19" s="213"/>
      <c r="J19" s="213"/>
      <c r="K19" s="213"/>
      <c r="L19" s="213"/>
      <c r="M19" s="213"/>
    </row>
    <row r="20" spans="2:13" ht="13.5">
      <c r="B20" s="213"/>
      <c r="C20" s="213"/>
      <c r="D20" s="213"/>
      <c r="E20" s="213"/>
      <c r="F20" s="213"/>
      <c r="G20" s="213"/>
      <c r="H20" s="213"/>
      <c r="I20" s="213"/>
      <c r="J20" s="213"/>
      <c r="K20" s="213"/>
      <c r="L20" s="213"/>
      <c r="M20" s="213"/>
    </row>
    <row r="21" spans="2:13" ht="13.5">
      <c r="B21" s="40"/>
      <c r="C21" s="40"/>
      <c r="D21" s="40"/>
      <c r="E21" s="40"/>
      <c r="F21" s="40"/>
      <c r="G21" s="40"/>
      <c r="H21" s="40"/>
      <c r="I21" s="40"/>
      <c r="J21" s="40"/>
      <c r="K21" s="40"/>
      <c r="L21" s="40"/>
      <c r="M21" s="40"/>
    </row>
    <row r="22" spans="2:13" ht="13.5">
      <c r="B22" s="213" t="s">
        <v>223</v>
      </c>
      <c r="C22" s="213"/>
      <c r="D22" s="213"/>
      <c r="E22" s="213"/>
      <c r="F22" s="213"/>
      <c r="G22" s="213"/>
      <c r="H22" s="213"/>
      <c r="I22" s="213"/>
      <c r="J22" s="213"/>
      <c r="K22" s="213"/>
      <c r="L22" s="213"/>
      <c r="M22" s="213"/>
    </row>
    <row r="23" spans="2:13" ht="28.5" customHeight="1">
      <c r="B23" s="213"/>
      <c r="C23" s="213"/>
      <c r="D23" s="213"/>
      <c r="E23" s="213"/>
      <c r="F23" s="213"/>
      <c r="G23" s="213"/>
      <c r="H23" s="213"/>
      <c r="I23" s="213"/>
      <c r="J23" s="213"/>
      <c r="K23" s="213"/>
      <c r="L23" s="213"/>
      <c r="M23" s="213"/>
    </row>
    <row r="26" spans="1:11" ht="13.5">
      <c r="A26" s="111" t="s">
        <v>265</v>
      </c>
      <c r="B26" s="82" t="s">
        <v>158</v>
      </c>
      <c r="C26" s="1"/>
      <c r="D26" s="112"/>
      <c r="E26" s="112"/>
      <c r="F26" s="112"/>
      <c r="G26" s="1"/>
      <c r="H26" s="1"/>
      <c r="I26" s="1"/>
      <c r="J26" s="1"/>
      <c r="K26" s="1"/>
    </row>
    <row r="27" spans="1:11" ht="13.5">
      <c r="A27" s="18"/>
      <c r="B27" s="1"/>
      <c r="C27" s="1"/>
      <c r="D27" s="1"/>
      <c r="E27" s="1"/>
      <c r="F27" s="1"/>
      <c r="G27" s="1"/>
      <c r="H27" s="1"/>
      <c r="I27" s="1"/>
      <c r="J27" s="1"/>
      <c r="K27" s="1"/>
    </row>
    <row r="28" spans="1:13" ht="13.5">
      <c r="A28" s="18"/>
      <c r="B28" s="213" t="s">
        <v>224</v>
      </c>
      <c r="C28" s="213"/>
      <c r="D28" s="213"/>
      <c r="E28" s="213"/>
      <c r="F28" s="213"/>
      <c r="G28" s="213"/>
      <c r="H28" s="213"/>
      <c r="I28" s="213"/>
      <c r="J28" s="213"/>
      <c r="K28" s="213"/>
      <c r="L28" s="213"/>
      <c r="M28" s="213"/>
    </row>
    <row r="29" spans="1:13" ht="13.5">
      <c r="A29" s="18"/>
      <c r="B29" s="213"/>
      <c r="C29" s="213"/>
      <c r="D29" s="213"/>
      <c r="E29" s="213"/>
      <c r="F29" s="213"/>
      <c r="G29" s="213"/>
      <c r="H29" s="213"/>
      <c r="I29" s="213"/>
      <c r="J29" s="213"/>
      <c r="K29" s="213"/>
      <c r="L29" s="213"/>
      <c r="M29" s="213"/>
    </row>
    <row r="30" spans="1:13" ht="13.5">
      <c r="A30" s="18"/>
      <c r="B30" s="213"/>
      <c r="C30" s="213"/>
      <c r="D30" s="213"/>
      <c r="E30" s="213"/>
      <c r="F30" s="213"/>
      <c r="G30" s="213"/>
      <c r="H30" s="213"/>
      <c r="I30" s="213"/>
      <c r="J30" s="213"/>
      <c r="K30" s="213"/>
      <c r="L30" s="213"/>
      <c r="M30" s="213"/>
    </row>
    <row r="31" ht="13.5">
      <c r="A31" s="18"/>
    </row>
    <row r="32" spans="1:5" ht="13.5">
      <c r="A32" s="18"/>
      <c r="C32" s="44" t="s">
        <v>225</v>
      </c>
      <c r="E32" s="44" t="s">
        <v>227</v>
      </c>
    </row>
    <row r="33" spans="1:5" ht="13.5">
      <c r="A33" s="18"/>
      <c r="C33" s="44" t="s">
        <v>226</v>
      </c>
      <c r="E33" s="44" t="s">
        <v>228</v>
      </c>
    </row>
    <row r="34" ht="13.5">
      <c r="A34" s="18"/>
    </row>
    <row r="35" spans="1:13" ht="13.5">
      <c r="A35" s="18"/>
      <c r="B35" s="213" t="s">
        <v>260</v>
      </c>
      <c r="C35" s="213"/>
      <c r="D35" s="213"/>
      <c r="E35" s="213"/>
      <c r="F35" s="213"/>
      <c r="G35" s="213"/>
      <c r="H35" s="213"/>
      <c r="I35" s="213"/>
      <c r="J35" s="213"/>
      <c r="K35" s="213"/>
      <c r="L35" s="213"/>
      <c r="M35" s="213"/>
    </row>
    <row r="36" spans="1:13" ht="13.5">
      <c r="A36" s="18"/>
      <c r="B36" s="213"/>
      <c r="C36" s="213"/>
      <c r="D36" s="213"/>
      <c r="E36" s="213"/>
      <c r="F36" s="213"/>
      <c r="G36" s="213"/>
      <c r="H36" s="213"/>
      <c r="I36" s="213"/>
      <c r="J36" s="213"/>
      <c r="K36" s="213"/>
      <c r="L36" s="213"/>
      <c r="M36" s="213"/>
    </row>
    <row r="37" spans="1:13" ht="13.5">
      <c r="A37" s="18"/>
      <c r="B37" s="213"/>
      <c r="C37" s="213"/>
      <c r="D37" s="213"/>
      <c r="E37" s="213"/>
      <c r="F37" s="213"/>
      <c r="G37" s="213"/>
      <c r="H37" s="213"/>
      <c r="I37" s="213"/>
      <c r="J37" s="213"/>
      <c r="K37" s="213"/>
      <c r="L37" s="213"/>
      <c r="M37" s="213"/>
    </row>
    <row r="38" spans="1:13" ht="13.5">
      <c r="A38" s="18"/>
      <c r="B38" s="40"/>
      <c r="C38" s="40"/>
      <c r="D38" s="40"/>
      <c r="E38" s="40"/>
      <c r="F38" s="40"/>
      <c r="G38" s="40"/>
      <c r="H38" s="40"/>
      <c r="I38" s="40"/>
      <c r="J38" s="40"/>
      <c r="K38" s="40"/>
      <c r="L38" s="40"/>
      <c r="M38" s="40"/>
    </row>
    <row r="39" spans="1:13" ht="13.5">
      <c r="A39" s="18"/>
      <c r="B39" s="178"/>
      <c r="C39" s="178" t="s">
        <v>229</v>
      </c>
      <c r="D39" s="40"/>
      <c r="E39" s="40"/>
      <c r="F39" s="40"/>
      <c r="G39" s="40"/>
      <c r="H39" s="40"/>
      <c r="I39" s="40"/>
      <c r="J39" s="40"/>
      <c r="K39" s="40"/>
      <c r="L39" s="40"/>
      <c r="M39" s="40"/>
    </row>
    <row r="40" spans="1:13" ht="9" customHeight="1">
      <c r="A40" s="18"/>
      <c r="B40" s="100"/>
      <c r="C40" s="40"/>
      <c r="D40" s="40"/>
      <c r="E40" s="40"/>
      <c r="F40" s="40"/>
      <c r="G40" s="40"/>
      <c r="H40" s="40"/>
      <c r="I40" s="40"/>
      <c r="J40" s="40"/>
      <c r="K40" s="40"/>
      <c r="L40" s="40"/>
      <c r="M40" s="40"/>
    </row>
    <row r="41" spans="1:13" ht="74.25" customHeight="1">
      <c r="A41" s="18"/>
      <c r="B41" s="100"/>
      <c r="C41" s="212" t="s">
        <v>241</v>
      </c>
      <c r="D41" s="212"/>
      <c r="E41" s="212"/>
      <c r="F41" s="212"/>
      <c r="G41" s="212"/>
      <c r="H41" s="212"/>
      <c r="I41" s="212"/>
      <c r="J41" s="212"/>
      <c r="K41" s="212"/>
      <c r="L41" s="212"/>
      <c r="M41" s="212"/>
    </row>
    <row r="42" spans="1:13" ht="9" customHeight="1">
      <c r="A42" s="18"/>
      <c r="B42" s="100"/>
      <c r="C42" s="40"/>
      <c r="D42" s="40"/>
      <c r="E42" s="40"/>
      <c r="F42" s="40"/>
      <c r="G42" s="40"/>
      <c r="H42" s="40"/>
      <c r="I42" s="40"/>
      <c r="J42" s="40"/>
      <c r="K42" s="40"/>
      <c r="L42" s="40"/>
      <c r="M42" s="40"/>
    </row>
    <row r="43" spans="1:13" ht="60.75" customHeight="1">
      <c r="A43" s="18"/>
      <c r="B43" s="100"/>
      <c r="C43" s="213" t="s">
        <v>230</v>
      </c>
      <c r="D43" s="213"/>
      <c r="E43" s="213"/>
      <c r="F43" s="213"/>
      <c r="G43" s="213"/>
      <c r="H43" s="213"/>
      <c r="I43" s="213"/>
      <c r="J43" s="213"/>
      <c r="K43" s="213"/>
      <c r="L43" s="213"/>
      <c r="M43" s="213"/>
    </row>
    <row r="44" spans="1:13" ht="13.5">
      <c r="A44" s="18"/>
      <c r="B44" s="100"/>
      <c r="C44" s="40"/>
      <c r="D44" s="40"/>
      <c r="E44" s="40"/>
      <c r="F44" s="40"/>
      <c r="G44" s="40"/>
      <c r="H44" s="40"/>
      <c r="I44" s="40"/>
      <c r="J44" s="40"/>
      <c r="K44" s="40"/>
      <c r="L44" s="40"/>
      <c r="M44" s="40"/>
    </row>
    <row r="45" spans="1:13" ht="43.5" customHeight="1">
      <c r="A45" s="18"/>
      <c r="B45" s="100"/>
      <c r="C45" s="147" t="s">
        <v>231</v>
      </c>
      <c r="D45" s="191"/>
      <c r="E45" s="191"/>
      <c r="F45" s="191"/>
      <c r="G45" s="191"/>
      <c r="H45" s="191"/>
      <c r="I45" s="191"/>
      <c r="J45" s="193" t="s">
        <v>197</v>
      </c>
      <c r="K45" s="193" t="s">
        <v>225</v>
      </c>
      <c r="L45" s="193" t="s">
        <v>235</v>
      </c>
      <c r="M45" s="40"/>
    </row>
    <row r="46" spans="1:13" ht="13.5">
      <c r="A46" s="18"/>
      <c r="B46" s="100"/>
      <c r="C46" s="191"/>
      <c r="D46" s="191"/>
      <c r="E46" s="191"/>
      <c r="F46" s="191"/>
      <c r="G46" s="191"/>
      <c r="H46" s="191"/>
      <c r="I46" s="191"/>
      <c r="J46" s="117" t="s">
        <v>232</v>
      </c>
      <c r="K46" s="117" t="s">
        <v>232</v>
      </c>
      <c r="L46" s="117" t="s">
        <v>232</v>
      </c>
      <c r="M46" s="40"/>
    </row>
    <row r="47" spans="1:13" ht="13.5">
      <c r="A47" s="18"/>
      <c r="B47" s="100"/>
      <c r="C47" s="191"/>
      <c r="D47" s="191"/>
      <c r="E47" s="191"/>
      <c r="F47" s="191"/>
      <c r="G47" s="191"/>
      <c r="H47" s="191"/>
      <c r="I47" s="191"/>
      <c r="J47" s="198"/>
      <c r="K47" s="198"/>
      <c r="L47" s="198"/>
      <c r="M47" s="40"/>
    </row>
    <row r="48" spans="1:13" ht="13.5">
      <c r="A48" s="18"/>
      <c r="B48" s="100"/>
      <c r="C48" s="178" t="s">
        <v>233</v>
      </c>
      <c r="D48" s="40"/>
      <c r="E48" s="40"/>
      <c r="F48" s="40"/>
      <c r="G48" s="40"/>
      <c r="H48" s="40"/>
      <c r="I48" s="40"/>
      <c r="J48" s="180">
        <v>14104</v>
      </c>
      <c r="K48" s="180">
        <v>-2839</v>
      </c>
      <c r="L48" s="180">
        <f>SUM(J48:K48)</f>
        <v>11265</v>
      </c>
      <c r="M48" s="40"/>
    </row>
    <row r="49" spans="1:13" ht="13.5">
      <c r="A49" s="18"/>
      <c r="B49" s="100"/>
      <c r="C49" s="178" t="s">
        <v>234</v>
      </c>
      <c r="D49" s="40"/>
      <c r="E49" s="40"/>
      <c r="F49" s="40"/>
      <c r="G49" s="40"/>
      <c r="H49" s="40"/>
      <c r="I49" s="40"/>
      <c r="J49" s="180">
        <v>0</v>
      </c>
      <c r="K49" s="180">
        <v>2839</v>
      </c>
      <c r="L49" s="180">
        <f>SUM(J49:K49)</f>
        <v>2839</v>
      </c>
      <c r="M49" s="40"/>
    </row>
    <row r="50" spans="1:13" ht="13.5">
      <c r="A50" s="18"/>
      <c r="B50" s="100"/>
      <c r="C50" s="178"/>
      <c r="D50" s="40"/>
      <c r="E50" s="40"/>
      <c r="F50" s="40"/>
      <c r="G50" s="40"/>
      <c r="H50" s="40"/>
      <c r="I50" s="40"/>
      <c r="J50" s="180"/>
      <c r="K50" s="180"/>
      <c r="L50" s="180"/>
      <c r="M50" s="40"/>
    </row>
    <row r="51" spans="1:2" ht="13.5">
      <c r="A51" s="111" t="s">
        <v>266</v>
      </c>
      <c r="B51" s="114" t="s">
        <v>96</v>
      </c>
    </row>
    <row r="52" ht="13.5">
      <c r="B52" s="114"/>
    </row>
    <row r="53" spans="2:13" ht="13.5">
      <c r="B53" s="213" t="s">
        <v>277</v>
      </c>
      <c r="C53" s="213"/>
      <c r="D53" s="213"/>
      <c r="E53" s="213"/>
      <c r="F53" s="213"/>
      <c r="G53" s="213"/>
      <c r="H53" s="213"/>
      <c r="I53" s="213"/>
      <c r="J53" s="213"/>
      <c r="K53" s="213"/>
      <c r="L53" s="213"/>
      <c r="M53" s="213"/>
    </row>
    <row r="54" spans="2:13" ht="13.5">
      <c r="B54" s="213"/>
      <c r="C54" s="213"/>
      <c r="D54" s="213"/>
      <c r="E54" s="213"/>
      <c r="F54" s="213"/>
      <c r="G54" s="213"/>
      <c r="H54" s="213"/>
      <c r="I54" s="213"/>
      <c r="J54" s="213"/>
      <c r="K54" s="213"/>
      <c r="L54" s="213"/>
      <c r="M54" s="213"/>
    </row>
    <row r="57" spans="1:2" ht="13.5">
      <c r="A57" s="111" t="s">
        <v>267</v>
      </c>
      <c r="B57" s="114" t="s">
        <v>97</v>
      </c>
    </row>
    <row r="58" spans="2:13" ht="13.5">
      <c r="B58" s="114"/>
      <c r="I58" s="40"/>
      <c r="J58" s="40"/>
      <c r="K58" s="40"/>
      <c r="L58" s="131"/>
      <c r="M58" s="131"/>
    </row>
    <row r="59" spans="2:13" ht="13.5">
      <c r="B59" s="216" t="s">
        <v>98</v>
      </c>
      <c r="C59" s="216"/>
      <c r="D59" s="216"/>
      <c r="E59" s="216"/>
      <c r="F59" s="216"/>
      <c r="G59" s="216"/>
      <c r="H59" s="216"/>
      <c r="I59" s="216"/>
      <c r="J59" s="216"/>
      <c r="K59" s="216"/>
      <c r="L59" s="216"/>
      <c r="M59" s="216"/>
    </row>
    <row r="60" spans="12:13" ht="13.5">
      <c r="L60" s="89"/>
      <c r="M60" s="89"/>
    </row>
    <row r="61" spans="12:13" ht="13.5">
      <c r="L61" s="89"/>
      <c r="M61" s="89"/>
    </row>
    <row r="62" spans="1:13" ht="13.5">
      <c r="A62" s="111" t="s">
        <v>268</v>
      </c>
      <c r="B62" s="114" t="s">
        <v>99</v>
      </c>
      <c r="L62" s="89"/>
      <c r="M62" s="89"/>
    </row>
    <row r="63" spans="12:13" ht="13.5">
      <c r="L63" s="89"/>
      <c r="M63" s="89"/>
    </row>
    <row r="64" spans="2:13" ht="13.5">
      <c r="B64" s="213" t="s">
        <v>236</v>
      </c>
      <c r="C64" s="213"/>
      <c r="D64" s="213"/>
      <c r="E64" s="213"/>
      <c r="F64" s="213"/>
      <c r="G64" s="213"/>
      <c r="H64" s="213"/>
      <c r="I64" s="213"/>
      <c r="J64" s="213"/>
      <c r="K64" s="213"/>
      <c r="L64" s="213"/>
      <c r="M64" s="213"/>
    </row>
    <row r="65" spans="2:13" ht="13.5">
      <c r="B65" s="213"/>
      <c r="C65" s="213"/>
      <c r="D65" s="213"/>
      <c r="E65" s="213"/>
      <c r="F65" s="213"/>
      <c r="G65" s="213"/>
      <c r="H65" s="213"/>
      <c r="I65" s="213"/>
      <c r="J65" s="213"/>
      <c r="K65" s="213"/>
      <c r="L65" s="213"/>
      <c r="M65" s="213"/>
    </row>
    <row r="66" spans="2:13" ht="13.5">
      <c r="B66" s="40"/>
      <c r="C66" s="40"/>
      <c r="D66" s="40"/>
      <c r="E66" s="40"/>
      <c r="F66" s="40"/>
      <c r="G66" s="40"/>
      <c r="H66" s="40"/>
      <c r="I66" s="40"/>
      <c r="J66" s="40"/>
      <c r="K66" s="40"/>
      <c r="L66" s="40"/>
      <c r="M66" s="40"/>
    </row>
    <row r="67" spans="1:13" ht="13.5">
      <c r="A67" s="111" t="s">
        <v>269</v>
      </c>
      <c r="B67" s="114" t="s">
        <v>305</v>
      </c>
      <c r="C67" s="40"/>
      <c r="D67" s="40"/>
      <c r="E67" s="40"/>
      <c r="F67" s="40"/>
      <c r="G67" s="40"/>
      <c r="H67" s="40"/>
      <c r="I67" s="40"/>
      <c r="J67" s="40"/>
      <c r="K67" s="40"/>
      <c r="L67" s="40"/>
      <c r="M67" s="40"/>
    </row>
    <row r="68" spans="2:13" ht="13.5">
      <c r="B68" s="114"/>
      <c r="C68" s="40"/>
      <c r="D68" s="40"/>
      <c r="E68" s="40"/>
      <c r="F68" s="40"/>
      <c r="G68" s="40"/>
      <c r="H68" s="40"/>
      <c r="I68" s="40"/>
      <c r="J68" s="40"/>
      <c r="K68" s="40"/>
      <c r="L68" s="40"/>
      <c r="M68" s="40"/>
    </row>
    <row r="69" spans="2:13" ht="13.5">
      <c r="B69" s="213" t="s">
        <v>278</v>
      </c>
      <c r="C69" s="213"/>
      <c r="D69" s="213"/>
      <c r="E69" s="213"/>
      <c r="F69" s="213"/>
      <c r="G69" s="213"/>
      <c r="H69" s="213"/>
      <c r="I69" s="213"/>
      <c r="J69" s="213"/>
      <c r="K69" s="213"/>
      <c r="L69" s="213"/>
      <c r="M69" s="213"/>
    </row>
    <row r="70" spans="3:13" ht="13.5">
      <c r="C70" s="40"/>
      <c r="D70" s="40"/>
      <c r="E70" s="40"/>
      <c r="F70" s="40"/>
      <c r="G70" s="40"/>
      <c r="H70" s="40"/>
      <c r="I70" s="40"/>
      <c r="J70" s="40"/>
      <c r="K70" s="40"/>
      <c r="L70" s="40"/>
      <c r="M70" s="40"/>
    </row>
    <row r="71" spans="3:13" ht="13.5">
      <c r="C71" s="40"/>
      <c r="D71" s="40"/>
      <c r="E71" s="40"/>
      <c r="F71" s="40"/>
      <c r="G71" s="40"/>
      <c r="H71" s="40"/>
      <c r="I71" s="40"/>
      <c r="J71" s="40"/>
      <c r="K71" s="40"/>
      <c r="L71" s="40"/>
      <c r="M71" s="40"/>
    </row>
    <row r="72" spans="1:13" ht="13.5">
      <c r="A72" s="111" t="s">
        <v>270</v>
      </c>
      <c r="B72" s="114" t="s">
        <v>100</v>
      </c>
      <c r="L72" s="89"/>
      <c r="M72" s="89"/>
    </row>
    <row r="73" spans="12:13" ht="13.5">
      <c r="L73" s="89"/>
      <c r="M73" s="89"/>
    </row>
    <row r="74" spans="2:13" ht="13.5">
      <c r="B74" s="213" t="s">
        <v>101</v>
      </c>
      <c r="C74" s="213"/>
      <c r="D74" s="213"/>
      <c r="E74" s="213"/>
      <c r="F74" s="213"/>
      <c r="G74" s="213"/>
      <c r="H74" s="213"/>
      <c r="I74" s="213"/>
      <c r="J74" s="213"/>
      <c r="K74" s="213"/>
      <c r="L74" s="213"/>
      <c r="M74" s="213"/>
    </row>
    <row r="75" spans="2:13" ht="13.5">
      <c r="B75" s="213"/>
      <c r="C75" s="213"/>
      <c r="D75" s="213"/>
      <c r="E75" s="213"/>
      <c r="F75" s="213"/>
      <c r="G75" s="213"/>
      <c r="H75" s="213"/>
      <c r="I75" s="213"/>
      <c r="J75" s="213"/>
      <c r="K75" s="213"/>
      <c r="L75" s="213"/>
      <c r="M75" s="213"/>
    </row>
    <row r="76" spans="2:13" ht="13.5">
      <c r="B76" s="40"/>
      <c r="C76" s="40"/>
      <c r="D76" s="40"/>
      <c r="E76" s="40"/>
      <c r="F76" s="40"/>
      <c r="G76" s="40"/>
      <c r="H76" s="40"/>
      <c r="I76" s="40"/>
      <c r="J76" s="40"/>
      <c r="K76" s="40"/>
      <c r="L76" s="40"/>
      <c r="M76" s="40"/>
    </row>
    <row r="77" spans="2:13" ht="13.5">
      <c r="B77" s="40"/>
      <c r="C77" s="40"/>
      <c r="D77" s="40"/>
      <c r="E77" s="40"/>
      <c r="F77" s="40"/>
      <c r="G77" s="40"/>
      <c r="H77" s="40"/>
      <c r="I77" s="40"/>
      <c r="J77" s="40"/>
      <c r="K77" s="40"/>
      <c r="L77" s="40"/>
      <c r="M77" s="40"/>
    </row>
    <row r="78" spans="1:2" ht="13.5">
      <c r="A78" s="111" t="s">
        <v>271</v>
      </c>
      <c r="B78" s="114" t="s">
        <v>102</v>
      </c>
    </row>
    <row r="79" ht="13.5">
      <c r="B79" s="114"/>
    </row>
    <row r="80" spans="2:13" ht="13.5">
      <c r="B80" s="213" t="s">
        <v>143</v>
      </c>
      <c r="C80" s="213"/>
      <c r="D80" s="213"/>
      <c r="E80" s="213"/>
      <c r="F80" s="213"/>
      <c r="G80" s="213"/>
      <c r="H80" s="213"/>
      <c r="I80" s="213"/>
      <c r="J80" s="213"/>
      <c r="K80" s="213"/>
      <c r="L80" s="213"/>
      <c r="M80" s="213"/>
    </row>
    <row r="81" spans="2:13" ht="13.5">
      <c r="B81" s="213"/>
      <c r="C81" s="213"/>
      <c r="D81" s="213"/>
      <c r="E81" s="213"/>
      <c r="F81" s="213"/>
      <c r="G81" s="213"/>
      <c r="H81" s="213"/>
      <c r="I81" s="213"/>
      <c r="J81" s="213"/>
      <c r="K81" s="213"/>
      <c r="L81" s="213"/>
      <c r="M81" s="213"/>
    </row>
    <row r="82" spans="12:13" ht="13.5">
      <c r="L82" s="89"/>
      <c r="M82" s="89"/>
    </row>
    <row r="83" spans="12:13" ht="13.5">
      <c r="L83" s="89"/>
      <c r="M83" s="89"/>
    </row>
    <row r="84" spans="1:13" ht="13.5">
      <c r="A84" s="111" t="s">
        <v>272</v>
      </c>
      <c r="B84" s="114" t="s">
        <v>103</v>
      </c>
      <c r="M84" s="89"/>
    </row>
    <row r="85" ht="13.5">
      <c r="M85" s="89"/>
    </row>
    <row r="86" spans="2:13" ht="13.5">
      <c r="B86" s="214" t="s">
        <v>237</v>
      </c>
      <c r="C86" s="214"/>
      <c r="D86" s="214"/>
      <c r="E86" s="214"/>
      <c r="F86" s="214"/>
      <c r="G86" s="214"/>
      <c r="H86" s="214"/>
      <c r="I86" s="214"/>
      <c r="J86" s="214"/>
      <c r="K86" s="214"/>
      <c r="L86" s="214"/>
      <c r="M86" s="214"/>
    </row>
    <row r="87" spans="2:13" ht="13.5">
      <c r="B87" s="214"/>
      <c r="C87" s="214"/>
      <c r="D87" s="214"/>
      <c r="E87" s="214"/>
      <c r="F87" s="214"/>
      <c r="G87" s="214"/>
      <c r="H87" s="214"/>
      <c r="I87" s="214"/>
      <c r="J87" s="214"/>
      <c r="K87" s="214"/>
      <c r="L87" s="214"/>
      <c r="M87" s="214"/>
    </row>
    <row r="88" ht="13.5">
      <c r="M88" s="89"/>
    </row>
    <row r="89" spans="10:15" ht="13.5">
      <c r="J89" s="83"/>
      <c r="K89" s="83" t="s">
        <v>251</v>
      </c>
      <c r="L89" s="83" t="s">
        <v>105</v>
      </c>
      <c r="O89" s="85"/>
    </row>
    <row r="90" spans="10:15" ht="13.5">
      <c r="J90" s="83" t="s">
        <v>106</v>
      </c>
      <c r="K90" s="83" t="s">
        <v>164</v>
      </c>
      <c r="L90" s="83" t="s">
        <v>107</v>
      </c>
      <c r="O90" s="85"/>
    </row>
    <row r="91" spans="10:15" ht="13.5">
      <c r="J91" s="86" t="s">
        <v>4</v>
      </c>
      <c r="K91" s="86" t="s">
        <v>4</v>
      </c>
      <c r="L91" s="86" t="s">
        <v>4</v>
      </c>
      <c r="O91" s="154"/>
    </row>
    <row r="92" spans="2:20" ht="14.25">
      <c r="B92" s="132" t="s">
        <v>104</v>
      </c>
      <c r="J92" s="133"/>
      <c r="K92" s="133"/>
      <c r="L92" s="133"/>
      <c r="M92" s="87"/>
      <c r="O92" s="155"/>
      <c r="P92" s="155"/>
      <c r="Q92" s="155"/>
      <c r="R92" s="155"/>
      <c r="S92" s="155"/>
      <c r="T92" s="155"/>
    </row>
    <row r="93" spans="10:20" ht="9.75" customHeight="1">
      <c r="J93" s="133"/>
      <c r="K93" s="133"/>
      <c r="L93" s="133"/>
      <c r="M93" s="87"/>
      <c r="O93" s="155"/>
      <c r="P93" s="155"/>
      <c r="Q93" s="155"/>
      <c r="R93" s="155"/>
      <c r="S93" s="155"/>
      <c r="T93" s="155"/>
    </row>
    <row r="94" spans="2:20" ht="13.5">
      <c r="B94" s="44" t="s">
        <v>108</v>
      </c>
      <c r="J94" s="134">
        <v>4261</v>
      </c>
      <c r="K94" s="134">
        <v>643</v>
      </c>
      <c r="L94" s="134">
        <v>17731</v>
      </c>
      <c r="N94" s="156"/>
      <c r="O94" s="157"/>
      <c r="P94" s="158"/>
      <c r="Q94" s="159"/>
      <c r="R94" s="160"/>
      <c r="S94" s="160"/>
      <c r="T94" s="160"/>
    </row>
    <row r="95" spans="2:19" ht="13.5">
      <c r="B95" s="44" t="s">
        <v>109</v>
      </c>
      <c r="J95" s="134">
        <v>1130</v>
      </c>
      <c r="K95" s="134">
        <v>70</v>
      </c>
      <c r="L95" s="134">
        <v>9001</v>
      </c>
      <c r="N95" s="156"/>
      <c r="O95" s="157"/>
      <c r="P95" s="158"/>
      <c r="Q95" s="159"/>
      <c r="R95" s="161"/>
      <c r="S95" s="161"/>
    </row>
    <row r="96" spans="2:20" ht="13.5">
      <c r="B96" s="44" t="s">
        <v>110</v>
      </c>
      <c r="J96" s="134">
        <v>360</v>
      </c>
      <c r="K96" s="134">
        <v>77</v>
      </c>
      <c r="L96" s="134">
        <v>8539</v>
      </c>
      <c r="N96" s="156"/>
      <c r="O96" s="157"/>
      <c r="Q96" s="159"/>
      <c r="R96" s="162"/>
      <c r="S96" s="162"/>
      <c r="T96" s="163"/>
    </row>
    <row r="97" spans="10:17" ht="13.5">
      <c r="J97" s="134"/>
      <c r="K97" s="134"/>
      <c r="L97" s="134"/>
      <c r="O97" s="157"/>
      <c r="P97" s="164"/>
      <c r="Q97" s="159"/>
    </row>
    <row r="98" spans="2:16" ht="13.5">
      <c r="B98" s="44" t="s">
        <v>165</v>
      </c>
      <c r="J98" s="134">
        <v>-675</v>
      </c>
      <c r="K98" s="139">
        <v>0</v>
      </c>
      <c r="L98" s="139">
        <v>0</v>
      </c>
      <c r="O98" s="157"/>
      <c r="P98" s="164"/>
    </row>
    <row r="99" spans="10:15" ht="7.5" customHeight="1">
      <c r="J99" s="134"/>
      <c r="K99" s="134"/>
      <c r="L99" s="87"/>
      <c r="O99" s="157"/>
    </row>
    <row r="100" spans="10:17" ht="14.25" thickBot="1">
      <c r="J100" s="135">
        <f>SUM(J94:J98)</f>
        <v>5076</v>
      </c>
      <c r="K100" s="135">
        <f>SUM(K94:K98)</f>
        <v>790</v>
      </c>
      <c r="L100" s="136">
        <f>SUM(L94:L99)</f>
        <v>35271</v>
      </c>
      <c r="N100" s="157">
        <f>IF(L100=SUM(CBS!F14:F18,CBS!F26),"","error = "&amp;L100-SUM(CBS!F14:F18,CBS!F26))</f>
      </c>
      <c r="O100" s="159"/>
      <c r="Q100" s="159"/>
    </row>
    <row r="101" spans="10:17" ht="14.25" thickTop="1">
      <c r="J101" s="91"/>
      <c r="K101" s="91"/>
      <c r="L101" s="92"/>
      <c r="N101" s="157"/>
      <c r="O101" s="159"/>
      <c r="Q101" s="159"/>
    </row>
    <row r="102" spans="2:14" ht="13.5">
      <c r="B102" s="44" t="s">
        <v>144</v>
      </c>
      <c r="J102" s="91"/>
      <c r="K102" s="91"/>
      <c r="L102" s="92"/>
      <c r="N102" s="157"/>
    </row>
    <row r="103" ht="13.5">
      <c r="L103" s="137"/>
    </row>
    <row r="104" ht="13.5">
      <c r="L104" s="137"/>
    </row>
    <row r="105" spans="1:12" ht="13.5">
      <c r="A105" s="111" t="s">
        <v>273</v>
      </c>
      <c r="B105" s="114" t="s">
        <v>111</v>
      </c>
      <c r="L105" s="88"/>
    </row>
    <row r="106" spans="2:12" ht="13.5">
      <c r="B106" s="114"/>
      <c r="L106" s="88"/>
    </row>
    <row r="107" spans="2:13" ht="13.5">
      <c r="B107" s="213" t="s">
        <v>136</v>
      </c>
      <c r="C107" s="213"/>
      <c r="D107" s="213"/>
      <c r="E107" s="213"/>
      <c r="F107" s="213"/>
      <c r="G107" s="213"/>
      <c r="H107" s="213"/>
      <c r="I107" s="213"/>
      <c r="J107" s="213"/>
      <c r="K107" s="213"/>
      <c r="L107" s="213"/>
      <c r="M107" s="213"/>
    </row>
    <row r="109" spans="1:2" ht="13.5">
      <c r="A109" s="111" t="s">
        <v>274</v>
      </c>
      <c r="B109" s="114" t="s">
        <v>112</v>
      </c>
    </row>
    <row r="110" ht="13.5">
      <c r="B110" s="114"/>
    </row>
    <row r="111" spans="2:13" ht="13.5">
      <c r="B111" s="213" t="s">
        <v>145</v>
      </c>
      <c r="C111" s="213"/>
      <c r="D111" s="213"/>
      <c r="E111" s="213"/>
      <c r="F111" s="213"/>
      <c r="G111" s="213"/>
      <c r="H111" s="213"/>
      <c r="I111" s="213"/>
      <c r="J111" s="213"/>
      <c r="K111" s="213"/>
      <c r="L111" s="213"/>
      <c r="M111" s="213"/>
    </row>
    <row r="112" spans="2:13" ht="13.5">
      <c r="B112" s="40"/>
      <c r="C112" s="40"/>
      <c r="D112" s="40"/>
      <c r="E112" s="40"/>
      <c r="F112" s="40"/>
      <c r="G112" s="40"/>
      <c r="H112" s="40"/>
      <c r="I112" s="40"/>
      <c r="J112" s="40"/>
      <c r="K112" s="40"/>
      <c r="L112" s="40"/>
      <c r="M112" s="40"/>
    </row>
    <row r="113" spans="2:13" ht="13.5">
      <c r="B113" s="40"/>
      <c r="C113" s="40"/>
      <c r="D113" s="40"/>
      <c r="E113" s="40"/>
      <c r="F113" s="40"/>
      <c r="G113" s="40"/>
      <c r="H113" s="40"/>
      <c r="I113" s="40"/>
      <c r="J113" s="40"/>
      <c r="K113" s="40"/>
      <c r="L113" s="40"/>
      <c r="M113" s="40"/>
    </row>
    <row r="114" spans="1:2" ht="13.5">
      <c r="A114" s="111" t="s">
        <v>275</v>
      </c>
      <c r="B114" s="114" t="s">
        <v>113</v>
      </c>
    </row>
    <row r="115" ht="13.5">
      <c r="B115" s="114"/>
    </row>
    <row r="116" spans="2:13" ht="13.5">
      <c r="B116" s="213" t="s">
        <v>114</v>
      </c>
      <c r="C116" s="213"/>
      <c r="D116" s="213"/>
      <c r="E116" s="213"/>
      <c r="F116" s="213"/>
      <c r="G116" s="213"/>
      <c r="H116" s="213"/>
      <c r="I116" s="213"/>
      <c r="J116" s="213"/>
      <c r="K116" s="213"/>
      <c r="L116" s="213"/>
      <c r="M116" s="213"/>
    </row>
    <row r="117" spans="2:13" ht="13.5">
      <c r="B117" s="40"/>
      <c r="C117" s="40"/>
      <c r="D117" s="40"/>
      <c r="E117" s="40"/>
      <c r="F117" s="40"/>
      <c r="G117" s="40"/>
      <c r="H117" s="40"/>
      <c r="I117" s="40"/>
      <c r="J117" s="40"/>
      <c r="K117" s="40"/>
      <c r="L117" s="40"/>
      <c r="M117" s="40"/>
    </row>
    <row r="118" spans="2:13" ht="13.5">
      <c r="B118" s="40"/>
      <c r="C118" s="40"/>
      <c r="D118" s="40"/>
      <c r="E118" s="40"/>
      <c r="F118" s="40"/>
      <c r="G118" s="40"/>
      <c r="H118" s="40"/>
      <c r="I118" s="40"/>
      <c r="J118" s="40"/>
      <c r="K118" s="40"/>
      <c r="L118" s="40"/>
      <c r="M118" s="40"/>
    </row>
    <row r="119" spans="1:12" ht="13.5">
      <c r="A119" s="111" t="s">
        <v>276</v>
      </c>
      <c r="B119" s="114" t="s">
        <v>115</v>
      </c>
      <c r="L119" s="138"/>
    </row>
    <row r="120" spans="2:12" ht="13.5">
      <c r="B120" s="114"/>
      <c r="L120" s="138"/>
    </row>
    <row r="121" spans="2:13" ht="13.5">
      <c r="B121" s="213" t="s">
        <v>146</v>
      </c>
      <c r="C121" s="213"/>
      <c r="D121" s="213"/>
      <c r="E121" s="213"/>
      <c r="F121" s="213"/>
      <c r="G121" s="213"/>
      <c r="H121" s="213"/>
      <c r="I121" s="213"/>
      <c r="J121" s="213"/>
      <c r="K121" s="213"/>
      <c r="L121" s="213"/>
      <c r="M121" s="213"/>
    </row>
    <row r="122" spans="2:13" ht="13.5">
      <c r="B122" s="40"/>
      <c r="C122" s="40"/>
      <c r="D122" s="40"/>
      <c r="E122" s="40"/>
      <c r="F122" s="40"/>
      <c r="G122" s="40"/>
      <c r="H122" s="40"/>
      <c r="I122" s="40"/>
      <c r="J122" s="40"/>
      <c r="K122" s="40"/>
      <c r="L122" s="40"/>
      <c r="M122" s="40"/>
    </row>
    <row r="123" spans="2:13" ht="13.5">
      <c r="B123" s="40"/>
      <c r="C123" s="40"/>
      <c r="D123" s="40"/>
      <c r="E123" s="40"/>
      <c r="F123" s="40"/>
      <c r="G123" s="40"/>
      <c r="H123" s="40"/>
      <c r="I123" s="40"/>
      <c r="J123" s="117" t="s">
        <v>193</v>
      </c>
      <c r="K123" s="117" t="s">
        <v>207</v>
      </c>
      <c r="L123" s="117" t="s">
        <v>116</v>
      </c>
      <c r="M123" s="40"/>
    </row>
    <row r="124" spans="2:13" ht="13.5">
      <c r="B124" s="40"/>
      <c r="C124" s="40"/>
      <c r="D124" s="40"/>
      <c r="E124" s="40"/>
      <c r="F124" s="40"/>
      <c r="G124" s="40"/>
      <c r="H124" s="40"/>
      <c r="I124" s="40"/>
      <c r="J124" s="117" t="s">
        <v>180</v>
      </c>
      <c r="K124" s="117" t="s">
        <v>182</v>
      </c>
      <c r="L124" s="117"/>
      <c r="M124" s="40"/>
    </row>
    <row r="125" spans="10:12" ht="13.5">
      <c r="J125" s="83" t="s">
        <v>117</v>
      </c>
      <c r="K125" s="83" t="s">
        <v>4</v>
      </c>
      <c r="L125" s="83" t="s">
        <v>117</v>
      </c>
    </row>
    <row r="126" spans="2:12" ht="13.5">
      <c r="B126" s="213" t="s">
        <v>131</v>
      </c>
      <c r="C126" s="213"/>
      <c r="D126" s="213"/>
      <c r="E126" s="213"/>
      <c r="F126" s="213"/>
      <c r="G126" s="213"/>
      <c r="H126" s="213"/>
      <c r="J126" s="134"/>
      <c r="L126" s="134"/>
    </row>
    <row r="127" spans="2:12" ht="13.5">
      <c r="B127" s="213"/>
      <c r="C127" s="213"/>
      <c r="D127" s="213"/>
      <c r="E127" s="213"/>
      <c r="F127" s="213"/>
      <c r="G127" s="213"/>
      <c r="H127" s="213"/>
      <c r="J127" s="134">
        <v>1511</v>
      </c>
      <c r="K127" s="134">
        <v>1511</v>
      </c>
      <c r="L127" s="139">
        <f>J127-K127</f>
        <v>0</v>
      </c>
    </row>
    <row r="128" spans="2:12" ht="13.5">
      <c r="B128" s="41"/>
      <c r="C128" s="41"/>
      <c r="D128" s="41"/>
      <c r="E128" s="41"/>
      <c r="F128" s="41"/>
      <c r="G128" s="41"/>
      <c r="H128" s="41"/>
      <c r="J128" s="134"/>
      <c r="K128" s="134"/>
      <c r="L128" s="139"/>
    </row>
    <row r="129" spans="2:12" ht="13.5">
      <c r="B129" s="213" t="s">
        <v>132</v>
      </c>
      <c r="C129" s="213"/>
      <c r="D129" s="213"/>
      <c r="E129" s="213"/>
      <c r="F129" s="213"/>
      <c r="G129" s="213"/>
      <c r="H129" s="213"/>
      <c r="J129" s="134"/>
      <c r="K129" s="134"/>
      <c r="L129" s="139"/>
    </row>
    <row r="130" spans="2:12" ht="13.5">
      <c r="B130" s="213"/>
      <c r="C130" s="213"/>
      <c r="D130" s="213"/>
      <c r="E130" s="213"/>
      <c r="F130" s="213"/>
      <c r="G130" s="213"/>
      <c r="H130" s="213"/>
      <c r="J130" s="134">
        <v>16410</v>
      </c>
      <c r="K130" s="134">
        <v>16410</v>
      </c>
      <c r="L130" s="139">
        <f>J130-K130</f>
        <v>0</v>
      </c>
    </row>
    <row r="131" spans="2:12" ht="13.5">
      <c r="B131" s="41"/>
      <c r="C131" s="41"/>
      <c r="D131" s="41"/>
      <c r="E131" s="41"/>
      <c r="F131" s="41"/>
      <c r="G131" s="41"/>
      <c r="H131" s="41"/>
      <c r="J131" s="134"/>
      <c r="K131" s="134"/>
      <c r="L131" s="139"/>
    </row>
    <row r="132" spans="2:12" ht="13.5">
      <c r="B132" s="213" t="s">
        <v>133</v>
      </c>
      <c r="C132" s="213"/>
      <c r="D132" s="213"/>
      <c r="E132" s="213"/>
      <c r="F132" s="213"/>
      <c r="G132" s="213"/>
      <c r="H132" s="213"/>
      <c r="J132" s="134"/>
      <c r="K132" s="134"/>
      <c r="L132" s="139"/>
    </row>
    <row r="133" spans="2:12" ht="13.5">
      <c r="B133" s="213"/>
      <c r="C133" s="213"/>
      <c r="D133" s="213"/>
      <c r="E133" s="213"/>
      <c r="F133" s="213"/>
      <c r="G133" s="213"/>
      <c r="H133" s="213"/>
      <c r="J133" s="134">
        <f>80+50</f>
        <v>130</v>
      </c>
      <c r="K133" s="134">
        <f>80+50</f>
        <v>130</v>
      </c>
      <c r="L133" s="139">
        <f>J133-K133</f>
        <v>0</v>
      </c>
    </row>
    <row r="134" spans="10:12" ht="7.5" customHeight="1">
      <c r="J134" s="134"/>
      <c r="K134" s="134"/>
      <c r="L134" s="139"/>
    </row>
    <row r="135" spans="10:12" ht="14.25" thickBot="1">
      <c r="J135" s="135">
        <f>SUM(J126:J134)</f>
        <v>18051</v>
      </c>
      <c r="K135" s="135">
        <f>SUM(K126:K134)</f>
        <v>18051</v>
      </c>
      <c r="L135" s="175">
        <f>SUM(L126:L134)</f>
        <v>0</v>
      </c>
    </row>
    <row r="136" ht="14.25" thickTop="1"/>
    <row r="137" spans="2:13" ht="13.5">
      <c r="B137" s="212" t="s">
        <v>209</v>
      </c>
      <c r="C137" s="212"/>
      <c r="D137" s="212"/>
      <c r="E137" s="212"/>
      <c r="F137" s="212"/>
      <c r="G137" s="212"/>
      <c r="H137" s="212"/>
      <c r="I137" s="212"/>
      <c r="J137" s="212"/>
      <c r="K137" s="212"/>
      <c r="L137" s="212"/>
      <c r="M137" s="212"/>
    </row>
    <row r="138" spans="2:13" ht="13.5">
      <c r="B138" s="212"/>
      <c r="C138" s="212"/>
      <c r="D138" s="212"/>
      <c r="E138" s="212"/>
      <c r="F138" s="212"/>
      <c r="G138" s="212"/>
      <c r="H138" s="212"/>
      <c r="I138" s="212"/>
      <c r="J138" s="212"/>
      <c r="K138" s="212"/>
      <c r="L138" s="212"/>
      <c r="M138" s="212"/>
    </row>
  </sheetData>
  <mergeCells count="25">
    <mergeCell ref="B64:M65"/>
    <mergeCell ref="B17:M20"/>
    <mergeCell ref="B22:M23"/>
    <mergeCell ref="B53:M54"/>
    <mergeCell ref="B59:M59"/>
    <mergeCell ref="C41:M41"/>
    <mergeCell ref="C43:M43"/>
    <mergeCell ref="B116:M116"/>
    <mergeCell ref="B107:M107"/>
    <mergeCell ref="B80:M81"/>
    <mergeCell ref="B111:M111"/>
    <mergeCell ref="A1:M1"/>
    <mergeCell ref="A2:M2"/>
    <mergeCell ref="A3:M3"/>
    <mergeCell ref="B14:M15"/>
    <mergeCell ref="B137:M138"/>
    <mergeCell ref="B28:M30"/>
    <mergeCell ref="B35:M37"/>
    <mergeCell ref="B132:H133"/>
    <mergeCell ref="B86:M87"/>
    <mergeCell ref="B69:M69"/>
    <mergeCell ref="B129:H130"/>
    <mergeCell ref="B126:H127"/>
    <mergeCell ref="B74:M75"/>
    <mergeCell ref="B121:M121"/>
  </mergeCells>
  <printOptions/>
  <pageMargins left="0.85" right="0.5" top="0.75" bottom="0.75" header="0.5" footer="0.35"/>
  <pageSetup blackAndWhite="1" horizontalDpi="600" verticalDpi="600" orientation="portrait" paperSize="9" scale="94" r:id="rId1"/>
  <headerFooter alignWithMargins="0">
    <oddFooter>&amp;R&amp;"Times New Roman,Italic"&amp;9Page &amp;P / &amp;N
&amp;D - &amp;T</oddFooter>
  </headerFooter>
  <rowBreaks count="3" manualBreakCount="3">
    <brk id="44" max="12" man="1"/>
    <brk id="83" max="255" man="1"/>
    <brk id="118" max="255" man="1"/>
  </rowBreaks>
</worksheet>
</file>

<file path=xl/worksheets/sheet6.xml><?xml version="1.0" encoding="utf-8"?>
<worksheet xmlns="http://schemas.openxmlformats.org/spreadsheetml/2006/main" xmlns:r="http://schemas.openxmlformats.org/officeDocument/2006/relationships">
  <dimension ref="A1:X146"/>
  <sheetViews>
    <sheetView view="pageBreakPreview" zoomScaleSheetLayoutView="100" workbookViewId="0" topLeftCell="A8">
      <selection activeCell="B11" sqref="B11:K14"/>
    </sheetView>
  </sheetViews>
  <sheetFormatPr defaultColWidth="9.140625" defaultRowHeight="12.75"/>
  <cols>
    <col min="1" max="1" width="5.28125" style="83" customWidth="1"/>
    <col min="2" max="2" width="3.421875" style="44" customWidth="1"/>
    <col min="3" max="3" width="4.57421875" style="44" customWidth="1"/>
    <col min="4" max="4" width="7.140625" style="44" customWidth="1"/>
    <col min="5" max="5" width="9.28125" style="44" customWidth="1"/>
    <col min="6" max="6" width="11.7109375" style="44" customWidth="1"/>
    <col min="7" max="7" width="10.421875" style="44" customWidth="1"/>
    <col min="8" max="8" width="10.8515625" style="44" customWidth="1"/>
    <col min="9" max="9" width="13.7109375" style="44" customWidth="1"/>
    <col min="10" max="10" width="1.7109375" style="44" customWidth="1"/>
    <col min="11" max="11" width="13.28125" style="44" customWidth="1"/>
    <col min="12" max="12" width="1.421875" style="44" customWidth="1"/>
    <col min="13" max="16384" width="9.140625" style="44" customWidth="1"/>
  </cols>
  <sheetData>
    <row r="1" spans="1:11" ht="13.5">
      <c r="A1" s="215" t="s">
        <v>18</v>
      </c>
      <c r="B1" s="215"/>
      <c r="C1" s="215"/>
      <c r="D1" s="215"/>
      <c r="E1" s="215"/>
      <c r="F1" s="215"/>
      <c r="G1" s="215"/>
      <c r="H1" s="215"/>
      <c r="I1" s="215"/>
      <c r="J1" s="215"/>
      <c r="K1" s="215"/>
    </row>
    <row r="2" spans="1:11" ht="13.5">
      <c r="A2" s="215" t="s">
        <v>187</v>
      </c>
      <c r="B2" s="215"/>
      <c r="C2" s="215"/>
      <c r="D2" s="215"/>
      <c r="E2" s="215"/>
      <c r="F2" s="215"/>
      <c r="G2" s="215"/>
      <c r="H2" s="215"/>
      <c r="I2" s="215"/>
      <c r="J2" s="215"/>
      <c r="K2" s="215"/>
    </row>
    <row r="3" spans="1:11" ht="13.5">
      <c r="A3" s="221" t="s">
        <v>261</v>
      </c>
      <c r="B3" s="221"/>
      <c r="C3" s="221"/>
      <c r="D3" s="221"/>
      <c r="E3" s="221"/>
      <c r="F3" s="221"/>
      <c r="G3" s="221"/>
      <c r="H3" s="221"/>
      <c r="I3" s="221"/>
      <c r="J3" s="221"/>
      <c r="K3" s="221"/>
    </row>
    <row r="4" spans="1:11" ht="13.5">
      <c r="A4" s="118"/>
      <c r="B4" s="119"/>
      <c r="C4" s="119"/>
      <c r="D4" s="119"/>
      <c r="E4" s="119"/>
      <c r="F4" s="119"/>
      <c r="G4" s="119"/>
      <c r="H4" s="119"/>
      <c r="I4" s="119"/>
      <c r="J4" s="119"/>
      <c r="K4" s="119"/>
    </row>
    <row r="6" spans="1:2" ht="13.5">
      <c r="A6" s="83" t="s">
        <v>279</v>
      </c>
      <c r="B6" s="114" t="s">
        <v>307</v>
      </c>
    </row>
    <row r="7" ht="13.5">
      <c r="B7" s="114" t="s">
        <v>306</v>
      </c>
    </row>
    <row r="9" spans="1:2" ht="13.5">
      <c r="A9" s="83" t="s">
        <v>281</v>
      </c>
      <c r="B9" s="114" t="s">
        <v>67</v>
      </c>
    </row>
    <row r="10" ht="13.5">
      <c r="B10" s="114"/>
    </row>
    <row r="11" spans="2:12" ht="15" customHeight="1">
      <c r="B11" s="213" t="s">
        <v>238</v>
      </c>
      <c r="C11" s="213"/>
      <c r="D11" s="213"/>
      <c r="E11" s="213"/>
      <c r="F11" s="213"/>
      <c r="G11" s="213"/>
      <c r="H11" s="213"/>
      <c r="I11" s="213"/>
      <c r="J11" s="213"/>
      <c r="K11" s="213"/>
      <c r="L11" s="40"/>
    </row>
    <row r="12" spans="2:12" ht="15" customHeight="1">
      <c r="B12" s="213"/>
      <c r="C12" s="213"/>
      <c r="D12" s="213"/>
      <c r="E12" s="213"/>
      <c r="F12" s="213"/>
      <c r="G12" s="213"/>
      <c r="H12" s="213"/>
      <c r="I12" s="213"/>
      <c r="J12" s="213"/>
      <c r="K12" s="213"/>
      <c r="L12" s="40"/>
    </row>
    <row r="13" spans="2:12" ht="13.5">
      <c r="B13" s="213"/>
      <c r="C13" s="213"/>
      <c r="D13" s="213"/>
      <c r="E13" s="213"/>
      <c r="F13" s="213"/>
      <c r="G13" s="213"/>
      <c r="H13" s="213"/>
      <c r="I13" s="213"/>
      <c r="J13" s="213"/>
      <c r="K13" s="213"/>
      <c r="L13" s="40"/>
    </row>
    <row r="14" spans="2:15" ht="13.5">
      <c r="B14" s="213"/>
      <c r="C14" s="213"/>
      <c r="D14" s="213"/>
      <c r="E14" s="213"/>
      <c r="F14" s="213"/>
      <c r="G14" s="213"/>
      <c r="H14" s="213"/>
      <c r="I14" s="213"/>
      <c r="J14" s="213"/>
      <c r="K14" s="213"/>
      <c r="L14" s="40"/>
      <c r="O14" s="120"/>
    </row>
    <row r="15" spans="2:11" ht="13.5">
      <c r="B15" s="40"/>
      <c r="C15" s="40"/>
      <c r="D15" s="40"/>
      <c r="E15" s="40"/>
      <c r="F15" s="40"/>
      <c r="G15" s="40"/>
      <c r="H15" s="40"/>
      <c r="I15" s="40"/>
      <c r="J15" s="40"/>
      <c r="K15" s="40"/>
    </row>
    <row r="16" spans="2:12" ht="15" customHeight="1">
      <c r="B16" s="213" t="s">
        <v>309</v>
      </c>
      <c r="C16" s="213"/>
      <c r="D16" s="213"/>
      <c r="E16" s="213"/>
      <c r="F16" s="213"/>
      <c r="G16" s="213"/>
      <c r="H16" s="213"/>
      <c r="I16" s="213"/>
      <c r="J16" s="213"/>
      <c r="K16" s="213"/>
      <c r="L16" s="40"/>
    </row>
    <row r="17" spans="2:11" ht="13.5">
      <c r="B17" s="213"/>
      <c r="C17" s="213"/>
      <c r="D17" s="213"/>
      <c r="E17" s="213"/>
      <c r="F17" s="213"/>
      <c r="G17" s="213"/>
      <c r="H17" s="213"/>
      <c r="I17" s="213"/>
      <c r="J17" s="213"/>
      <c r="K17" s="213"/>
    </row>
    <row r="18" spans="2:11" ht="13.5">
      <c r="B18" s="213"/>
      <c r="C18" s="213"/>
      <c r="D18" s="213"/>
      <c r="E18" s="213"/>
      <c r="F18" s="213"/>
      <c r="G18" s="213"/>
      <c r="H18" s="213"/>
      <c r="I18" s="213"/>
      <c r="J18" s="213"/>
      <c r="K18" s="213"/>
    </row>
    <row r="19" spans="2:11" ht="13.5">
      <c r="B19" s="213"/>
      <c r="C19" s="213"/>
      <c r="D19" s="213"/>
      <c r="E19" s="213"/>
      <c r="F19" s="213"/>
      <c r="G19" s="213"/>
      <c r="H19" s="213"/>
      <c r="I19" s="213"/>
      <c r="J19" s="213"/>
      <c r="K19" s="213"/>
    </row>
    <row r="20" spans="2:11" ht="13.5">
      <c r="B20" s="222"/>
      <c r="C20" s="222"/>
      <c r="D20" s="222"/>
      <c r="E20" s="222"/>
      <c r="F20" s="222"/>
      <c r="G20" s="222"/>
      <c r="H20" s="222"/>
      <c r="I20" s="222"/>
      <c r="J20" s="222"/>
      <c r="K20" s="222"/>
    </row>
    <row r="21" spans="2:11" ht="13.5">
      <c r="B21" s="41"/>
      <c r="C21" s="41"/>
      <c r="D21" s="41"/>
      <c r="E21" s="41"/>
      <c r="F21" s="41"/>
      <c r="G21" s="41"/>
      <c r="H21" s="41"/>
      <c r="I21" s="41"/>
      <c r="J21" s="41"/>
      <c r="K21" s="41"/>
    </row>
    <row r="22" spans="2:11" ht="13.5">
      <c r="B22" s="213" t="s">
        <v>280</v>
      </c>
      <c r="C22" s="213"/>
      <c r="D22" s="213"/>
      <c r="E22" s="213"/>
      <c r="F22" s="213"/>
      <c r="G22" s="213"/>
      <c r="H22" s="213"/>
      <c r="I22" s="213"/>
      <c r="J22" s="213"/>
      <c r="K22" s="213"/>
    </row>
    <row r="23" spans="2:11" ht="13.5">
      <c r="B23" s="213"/>
      <c r="C23" s="213"/>
      <c r="D23" s="213"/>
      <c r="E23" s="213"/>
      <c r="F23" s="213"/>
      <c r="G23" s="213"/>
      <c r="H23" s="213"/>
      <c r="I23" s="213"/>
      <c r="J23" s="213"/>
      <c r="K23" s="213"/>
    </row>
    <row r="24" spans="2:11" ht="13.5">
      <c r="B24" s="40"/>
      <c r="C24" s="40"/>
      <c r="D24" s="40"/>
      <c r="E24" s="40"/>
      <c r="F24" s="40"/>
      <c r="G24" s="40"/>
      <c r="H24" s="40"/>
      <c r="I24" s="40"/>
      <c r="J24" s="40"/>
      <c r="K24" s="40"/>
    </row>
    <row r="25" spans="2:11" ht="13.5">
      <c r="B25" s="40"/>
      <c r="C25" s="40"/>
      <c r="D25" s="40"/>
      <c r="E25" s="40"/>
      <c r="F25" s="40"/>
      <c r="G25" s="40"/>
      <c r="H25" s="40"/>
      <c r="I25" s="40"/>
      <c r="J25" s="40"/>
      <c r="K25" s="40"/>
    </row>
    <row r="26" spans="1:2" ht="13.5">
      <c r="A26" s="83" t="s">
        <v>282</v>
      </c>
      <c r="B26" s="121" t="s">
        <v>245</v>
      </c>
    </row>
    <row r="27" ht="13.5">
      <c r="B27" s="114"/>
    </row>
    <row r="28" spans="2:11" ht="13.5">
      <c r="B28" s="114"/>
      <c r="C28" s="90"/>
      <c r="D28" s="90"/>
      <c r="E28" s="90"/>
      <c r="G28" s="88" t="s">
        <v>205</v>
      </c>
      <c r="I28" s="122" t="s">
        <v>246</v>
      </c>
      <c r="J28" s="88"/>
      <c r="K28" s="122"/>
    </row>
    <row r="29" spans="2:11" ht="13.5">
      <c r="B29" s="114"/>
      <c r="C29" s="90"/>
      <c r="D29" s="90"/>
      <c r="E29" s="90"/>
      <c r="G29" s="83" t="s">
        <v>206</v>
      </c>
      <c r="I29" s="88" t="s">
        <v>247</v>
      </c>
      <c r="J29" s="88"/>
      <c r="K29" s="88"/>
    </row>
    <row r="30" spans="2:11" ht="13.5">
      <c r="B30" s="114"/>
      <c r="C30" s="90"/>
      <c r="D30" s="90"/>
      <c r="E30" s="90"/>
      <c r="G30" s="83" t="s">
        <v>193</v>
      </c>
      <c r="I30" s="88" t="s">
        <v>207</v>
      </c>
      <c r="J30" s="88"/>
      <c r="K30" s="88"/>
    </row>
    <row r="31" spans="2:11" ht="13.5">
      <c r="B31" s="114"/>
      <c r="C31" s="90"/>
      <c r="D31" s="90"/>
      <c r="E31" s="90"/>
      <c r="G31" s="88" t="s">
        <v>4</v>
      </c>
      <c r="I31" s="88" t="s">
        <v>4</v>
      </c>
      <c r="J31" s="88"/>
      <c r="K31" s="88"/>
    </row>
    <row r="32" spans="2:11" ht="9" customHeight="1">
      <c r="B32" s="114"/>
      <c r="C32" s="90"/>
      <c r="D32" s="90"/>
      <c r="E32" s="90"/>
      <c r="I32" s="88"/>
      <c r="J32" s="88"/>
      <c r="K32" s="88"/>
    </row>
    <row r="33" spans="2:14" ht="13.5">
      <c r="B33" s="90" t="s">
        <v>5</v>
      </c>
      <c r="E33" s="90"/>
      <c r="G33" s="134">
        <f>CIS!D15</f>
        <v>5076</v>
      </c>
      <c r="I33" s="123">
        <v>4860</v>
      </c>
      <c r="J33" s="123"/>
      <c r="K33" s="123"/>
      <c r="N33" s="89"/>
    </row>
    <row r="34" spans="2:14" ht="13.5">
      <c r="B34" s="90" t="s">
        <v>10</v>
      </c>
      <c r="E34" s="90"/>
      <c r="G34" s="134">
        <v>790</v>
      </c>
      <c r="I34" s="123">
        <v>198</v>
      </c>
      <c r="J34" s="123"/>
      <c r="K34" s="123"/>
      <c r="N34" s="120"/>
    </row>
    <row r="36" spans="2:11" ht="15" customHeight="1">
      <c r="B36" s="213" t="s">
        <v>308</v>
      </c>
      <c r="C36" s="213"/>
      <c r="D36" s="213"/>
      <c r="E36" s="213"/>
      <c r="F36" s="213"/>
      <c r="G36" s="213"/>
      <c r="H36" s="213"/>
      <c r="I36" s="213"/>
      <c r="J36" s="213"/>
      <c r="K36" s="213"/>
    </row>
    <row r="37" spans="2:11" ht="13.5">
      <c r="B37" s="213"/>
      <c r="C37" s="213"/>
      <c r="D37" s="213"/>
      <c r="E37" s="213"/>
      <c r="F37" s="213"/>
      <c r="G37" s="213"/>
      <c r="H37" s="213"/>
      <c r="I37" s="213"/>
      <c r="J37" s="213"/>
      <c r="K37" s="213"/>
    </row>
    <row r="38" spans="2:11" ht="13.5">
      <c r="B38" s="213"/>
      <c r="C38" s="213"/>
      <c r="D38" s="213"/>
      <c r="E38" s="213"/>
      <c r="F38" s="213"/>
      <c r="G38" s="213"/>
      <c r="H38" s="213"/>
      <c r="I38" s="213"/>
      <c r="J38" s="213"/>
      <c r="K38" s="213"/>
    </row>
    <row r="39" spans="2:11" ht="13.5">
      <c r="B39" s="213"/>
      <c r="C39" s="213"/>
      <c r="D39" s="213"/>
      <c r="E39" s="213"/>
      <c r="F39" s="213"/>
      <c r="G39" s="213"/>
      <c r="H39" s="213"/>
      <c r="I39" s="213"/>
      <c r="J39" s="213"/>
      <c r="K39" s="213"/>
    </row>
    <row r="40" spans="2:11" ht="13.5">
      <c r="B40" s="213"/>
      <c r="C40" s="213"/>
      <c r="D40" s="213"/>
      <c r="E40" s="213"/>
      <c r="F40" s="213"/>
      <c r="G40" s="213"/>
      <c r="H40" s="213"/>
      <c r="I40" s="213"/>
      <c r="J40" s="213"/>
      <c r="K40" s="213"/>
    </row>
    <row r="41" spans="2:11" ht="13.5">
      <c r="B41" s="21"/>
      <c r="C41" s="21"/>
      <c r="D41" s="21"/>
      <c r="E41" s="21"/>
      <c r="F41" s="21"/>
      <c r="G41" s="21"/>
      <c r="H41" s="21"/>
      <c r="I41" s="21"/>
      <c r="J41" s="21"/>
      <c r="K41" s="21"/>
    </row>
    <row r="42" spans="1:2" ht="13.5">
      <c r="A42" s="83" t="s">
        <v>283</v>
      </c>
      <c r="B42" s="114" t="s">
        <v>70</v>
      </c>
    </row>
    <row r="43" ht="13.5">
      <c r="B43" s="114"/>
    </row>
    <row r="44" spans="2:12" ht="13.5">
      <c r="B44" s="213" t="s">
        <v>294</v>
      </c>
      <c r="C44" s="213"/>
      <c r="D44" s="213"/>
      <c r="E44" s="213"/>
      <c r="F44" s="213"/>
      <c r="G44" s="213"/>
      <c r="H44" s="213"/>
      <c r="I44" s="213"/>
      <c r="J44" s="213"/>
      <c r="K44" s="213"/>
      <c r="L44" s="115"/>
    </row>
    <row r="45" spans="2:12" ht="13.5">
      <c r="B45" s="213"/>
      <c r="C45" s="213"/>
      <c r="D45" s="213"/>
      <c r="E45" s="213"/>
      <c r="F45" s="213"/>
      <c r="G45" s="213"/>
      <c r="H45" s="213"/>
      <c r="I45" s="213"/>
      <c r="J45" s="213"/>
      <c r="K45" s="213"/>
      <c r="L45" s="115"/>
    </row>
    <row r="46" spans="2:12" ht="13.5">
      <c r="B46" s="213"/>
      <c r="C46" s="213"/>
      <c r="D46" s="213"/>
      <c r="E46" s="213"/>
      <c r="F46" s="213"/>
      <c r="G46" s="213"/>
      <c r="H46" s="213"/>
      <c r="I46" s="213"/>
      <c r="J46" s="213"/>
      <c r="K46" s="213"/>
      <c r="L46" s="115"/>
    </row>
    <row r="47" spans="2:11" ht="13.5">
      <c r="B47" s="213"/>
      <c r="C47" s="213"/>
      <c r="D47" s="213"/>
      <c r="E47" s="213"/>
      <c r="F47" s="213"/>
      <c r="G47" s="213"/>
      <c r="H47" s="213"/>
      <c r="I47" s="213"/>
      <c r="J47" s="213"/>
      <c r="K47" s="213"/>
    </row>
    <row r="48" spans="2:11" ht="13.5">
      <c r="B48" s="40"/>
      <c r="C48" s="40"/>
      <c r="D48" s="40"/>
      <c r="E48" s="40"/>
      <c r="F48" s="40"/>
      <c r="G48" s="40"/>
      <c r="H48" s="40"/>
      <c r="I48" s="40"/>
      <c r="J48" s="40"/>
      <c r="K48" s="40"/>
    </row>
    <row r="49" spans="2:11" ht="13.5">
      <c r="B49" s="213" t="s">
        <v>295</v>
      </c>
      <c r="C49" s="213"/>
      <c r="D49" s="213"/>
      <c r="E49" s="213"/>
      <c r="F49" s="213"/>
      <c r="G49" s="213"/>
      <c r="H49" s="213"/>
      <c r="I49" s="213"/>
      <c r="J49" s="213"/>
      <c r="K49" s="213"/>
    </row>
    <row r="50" spans="2:11" ht="13.5">
      <c r="B50" s="213"/>
      <c r="C50" s="213"/>
      <c r="D50" s="213"/>
      <c r="E50" s="213"/>
      <c r="F50" s="213"/>
      <c r="G50" s="213"/>
      <c r="H50" s="213"/>
      <c r="I50" s="213"/>
      <c r="J50" s="213"/>
      <c r="K50" s="213"/>
    </row>
    <row r="51" spans="2:11" ht="13.5">
      <c r="B51" s="213"/>
      <c r="C51" s="213"/>
      <c r="D51" s="213"/>
      <c r="E51" s="213"/>
      <c r="F51" s="213"/>
      <c r="G51" s="213"/>
      <c r="H51" s="213"/>
      <c r="I51" s="213"/>
      <c r="J51" s="213"/>
      <c r="K51" s="213"/>
    </row>
    <row r="52" spans="2:11" ht="13.5">
      <c r="B52" s="40"/>
      <c r="C52" s="40"/>
      <c r="D52" s="40"/>
      <c r="E52" s="40"/>
      <c r="F52" s="40"/>
      <c r="G52" s="40"/>
      <c r="H52" s="40"/>
      <c r="I52" s="40"/>
      <c r="J52" s="40"/>
      <c r="K52" s="40"/>
    </row>
    <row r="53" spans="2:11" ht="13.5">
      <c r="B53" s="21"/>
      <c r="C53" s="21"/>
      <c r="D53" s="21"/>
      <c r="E53" s="21"/>
      <c r="F53" s="21"/>
      <c r="G53" s="21"/>
      <c r="H53" s="21"/>
      <c r="I53" s="21"/>
      <c r="J53" s="21"/>
      <c r="K53" s="21"/>
    </row>
    <row r="54" spans="1:11" ht="13.5">
      <c r="A54" s="83" t="s">
        <v>284</v>
      </c>
      <c r="B54" s="114" t="s">
        <v>71</v>
      </c>
      <c r="C54" s="40"/>
      <c r="D54" s="40"/>
      <c r="E54" s="40"/>
      <c r="F54" s="40"/>
      <c r="G54" s="40"/>
      <c r="H54" s="40"/>
      <c r="I54" s="40"/>
      <c r="J54" s="40"/>
      <c r="K54" s="40"/>
    </row>
    <row r="55" spans="2:11" ht="13.5">
      <c r="B55" s="114"/>
      <c r="C55" s="40"/>
      <c r="D55" s="40"/>
      <c r="E55" s="40"/>
      <c r="F55" s="40"/>
      <c r="G55" s="40"/>
      <c r="H55" s="40"/>
      <c r="I55" s="40"/>
      <c r="J55" s="40"/>
      <c r="K55" s="40"/>
    </row>
    <row r="56" spans="2:11" ht="15" customHeight="1">
      <c r="B56" s="212" t="s">
        <v>208</v>
      </c>
      <c r="C56" s="212"/>
      <c r="D56" s="212"/>
      <c r="E56" s="212"/>
      <c r="F56" s="212"/>
      <c r="G56" s="212"/>
      <c r="H56" s="212"/>
      <c r="I56" s="212"/>
      <c r="J56" s="212"/>
      <c r="K56" s="212"/>
    </row>
    <row r="57" spans="2:11" ht="13.5">
      <c r="B57" s="212"/>
      <c r="C57" s="212"/>
      <c r="D57" s="212"/>
      <c r="E57" s="212"/>
      <c r="F57" s="212"/>
      <c r="G57" s="212"/>
      <c r="H57" s="212"/>
      <c r="I57" s="212"/>
      <c r="J57" s="212"/>
      <c r="K57" s="212"/>
    </row>
    <row r="58" spans="3:11" ht="13.5" customHeight="1">
      <c r="C58" s="40"/>
      <c r="D58" s="40"/>
      <c r="E58" s="40"/>
      <c r="F58" s="40"/>
      <c r="G58" s="40"/>
      <c r="H58" s="40"/>
      <c r="I58" s="40"/>
      <c r="J58" s="40"/>
      <c r="K58" s="40"/>
    </row>
    <row r="59" spans="1:11" ht="13.5">
      <c r="A59" s="83" t="s">
        <v>285</v>
      </c>
      <c r="B59" s="114" t="s">
        <v>72</v>
      </c>
      <c r="C59" s="40"/>
      <c r="D59" s="40"/>
      <c r="E59" s="40"/>
      <c r="F59" s="40"/>
      <c r="G59" s="40"/>
      <c r="H59" s="40"/>
      <c r="I59" s="40"/>
      <c r="J59" s="40"/>
      <c r="K59" s="40"/>
    </row>
    <row r="60" spans="2:11" ht="13.5">
      <c r="B60" s="114"/>
      <c r="C60" s="40"/>
      <c r="D60" s="40"/>
      <c r="E60" s="40"/>
      <c r="F60" s="40"/>
      <c r="G60" s="40"/>
      <c r="H60" s="40"/>
      <c r="I60" s="40"/>
      <c r="J60" s="40"/>
      <c r="K60" s="40"/>
    </row>
    <row r="61" spans="2:11" ht="13.5">
      <c r="B61" s="181" t="s">
        <v>248</v>
      </c>
      <c r="C61" s="40"/>
      <c r="D61" s="40"/>
      <c r="E61" s="40"/>
      <c r="F61" s="40"/>
      <c r="G61" s="40"/>
      <c r="H61" s="40"/>
      <c r="I61" s="40"/>
      <c r="J61" s="40"/>
      <c r="K61" s="40"/>
    </row>
    <row r="62" spans="3:11" ht="18.75" customHeight="1">
      <c r="C62" s="40"/>
      <c r="D62" s="40"/>
      <c r="E62" s="40"/>
      <c r="F62" s="40"/>
      <c r="G62" s="40"/>
      <c r="H62" s="40"/>
      <c r="I62" s="5" t="s">
        <v>73</v>
      </c>
      <c r="J62" s="5"/>
      <c r="K62" s="5" t="s">
        <v>73</v>
      </c>
    </row>
    <row r="63" spans="3:11" ht="13.5">
      <c r="C63" s="40"/>
      <c r="D63" s="40"/>
      <c r="E63" s="40"/>
      <c r="F63" s="40"/>
      <c r="G63" s="40"/>
      <c r="H63" s="40"/>
      <c r="I63" s="5" t="s">
        <v>149</v>
      </c>
      <c r="J63" s="5"/>
      <c r="K63" s="5" t="s">
        <v>139</v>
      </c>
    </row>
    <row r="64" spans="3:11" ht="13.5">
      <c r="C64" s="40"/>
      <c r="D64" s="40"/>
      <c r="E64" s="40"/>
      <c r="F64" s="40"/>
      <c r="G64" s="40"/>
      <c r="H64" s="40"/>
      <c r="I64" s="52" t="s">
        <v>193</v>
      </c>
      <c r="J64" s="16"/>
      <c r="K64" s="52" t="str">
        <f>I64</f>
        <v>31.3.2007</v>
      </c>
    </row>
    <row r="65" spans="3:11" ht="13.5">
      <c r="C65" s="40"/>
      <c r="D65" s="40"/>
      <c r="E65" s="40"/>
      <c r="F65" s="40"/>
      <c r="G65" s="40"/>
      <c r="H65" s="88"/>
      <c r="I65" s="5" t="s">
        <v>4</v>
      </c>
      <c r="J65" s="16"/>
      <c r="K65" s="5" t="s">
        <v>4</v>
      </c>
    </row>
    <row r="66" spans="3:11" ht="11.25" customHeight="1">
      <c r="C66" s="40"/>
      <c r="D66" s="40"/>
      <c r="E66" s="40"/>
      <c r="F66" s="40"/>
      <c r="G66" s="40"/>
      <c r="H66" s="40"/>
      <c r="I66" s="88"/>
      <c r="K66" s="88"/>
    </row>
    <row r="67" spans="2:11" ht="14.25" thickBot="1">
      <c r="B67" s="44" t="s">
        <v>142</v>
      </c>
      <c r="C67" s="40"/>
      <c r="D67" s="40"/>
      <c r="E67" s="40"/>
      <c r="F67" s="40"/>
      <c r="G67" s="40"/>
      <c r="H67" s="40"/>
      <c r="I67" s="45">
        <f>-CIS!D29</f>
        <v>159</v>
      </c>
      <c r="J67" s="46"/>
      <c r="K67" s="45">
        <f>-CIS!H29</f>
        <v>159</v>
      </c>
    </row>
    <row r="68" spans="3:11" ht="14.25" thickTop="1">
      <c r="C68" s="40"/>
      <c r="D68" s="40"/>
      <c r="E68" s="40"/>
      <c r="F68" s="40"/>
      <c r="G68" s="40"/>
      <c r="H68" s="40"/>
      <c r="I68" s="47"/>
      <c r="J68" s="46"/>
      <c r="K68" s="47"/>
    </row>
    <row r="69" spans="2:20" ht="13.5">
      <c r="B69" s="213" t="s">
        <v>239</v>
      </c>
      <c r="C69" s="214"/>
      <c r="D69" s="214"/>
      <c r="E69" s="214"/>
      <c r="F69" s="214"/>
      <c r="G69" s="214"/>
      <c r="H69" s="214"/>
      <c r="I69" s="214"/>
      <c r="J69" s="214"/>
      <c r="K69" s="214"/>
      <c r="M69" s="212"/>
      <c r="N69" s="212"/>
      <c r="O69" s="212"/>
      <c r="P69" s="212"/>
      <c r="Q69" s="212"/>
      <c r="R69" s="212"/>
      <c r="S69" s="212"/>
      <c r="T69" s="212"/>
    </row>
    <row r="70" spans="2:20" ht="13.5">
      <c r="B70" s="213"/>
      <c r="C70" s="214"/>
      <c r="D70" s="214"/>
      <c r="E70" s="214"/>
      <c r="F70" s="214"/>
      <c r="G70" s="214"/>
      <c r="H70" s="214"/>
      <c r="I70" s="214"/>
      <c r="J70" s="214"/>
      <c r="K70" s="214"/>
      <c r="M70" s="115"/>
      <c r="N70" s="115"/>
      <c r="O70" s="115"/>
      <c r="P70" s="115"/>
      <c r="Q70" s="115"/>
      <c r="R70" s="115"/>
      <c r="S70" s="115"/>
      <c r="T70" s="115"/>
    </row>
    <row r="71" spans="2:24" ht="13.5">
      <c r="B71" s="214"/>
      <c r="C71" s="214"/>
      <c r="D71" s="214"/>
      <c r="E71" s="214"/>
      <c r="F71" s="214"/>
      <c r="G71" s="214"/>
      <c r="H71" s="214"/>
      <c r="I71" s="214"/>
      <c r="J71" s="214"/>
      <c r="K71" s="214"/>
      <c r="N71" s="124"/>
      <c r="O71" s="124"/>
      <c r="P71" s="124"/>
      <c r="Q71" s="124"/>
      <c r="R71" s="124"/>
      <c r="S71" s="124"/>
      <c r="T71" s="124"/>
      <c r="U71" s="124"/>
      <c r="V71" s="124"/>
      <c r="W71" s="124"/>
      <c r="X71" s="124"/>
    </row>
    <row r="72" spans="2:11" ht="13.5">
      <c r="B72" s="100"/>
      <c r="C72" s="21"/>
      <c r="D72" s="21"/>
      <c r="E72" s="21"/>
      <c r="F72" s="100"/>
      <c r="G72" s="21"/>
      <c r="H72" s="100"/>
      <c r="I72" s="41"/>
      <c r="J72" s="21"/>
      <c r="K72" s="21"/>
    </row>
    <row r="73" spans="2:11" ht="9.75" customHeight="1">
      <c r="B73" s="21"/>
      <c r="C73" s="21"/>
      <c r="D73" s="21"/>
      <c r="E73" s="21"/>
      <c r="F73" s="21"/>
      <c r="G73" s="21"/>
      <c r="H73" s="21"/>
      <c r="I73" s="21"/>
      <c r="J73" s="21"/>
      <c r="K73" s="21"/>
    </row>
    <row r="74" spans="1:2" ht="13.5">
      <c r="A74" s="83" t="s">
        <v>286</v>
      </c>
      <c r="B74" s="114" t="s">
        <v>75</v>
      </c>
    </row>
    <row r="75" ht="13.5">
      <c r="B75" s="114"/>
    </row>
    <row r="76" spans="2:11" ht="13.5">
      <c r="B76" s="213" t="s">
        <v>76</v>
      </c>
      <c r="C76" s="214"/>
      <c r="D76" s="214"/>
      <c r="E76" s="214"/>
      <c r="F76" s="214"/>
      <c r="G76" s="214"/>
      <c r="H76" s="214"/>
      <c r="I76" s="214"/>
      <c r="J76" s="214"/>
      <c r="K76" s="214"/>
    </row>
    <row r="77" spans="2:11" ht="14.25" customHeight="1">
      <c r="B77" s="40"/>
      <c r="C77" s="21"/>
      <c r="D77" s="21"/>
      <c r="E77" s="21"/>
      <c r="F77" s="21"/>
      <c r="G77" s="21"/>
      <c r="H77" s="21"/>
      <c r="I77" s="21"/>
      <c r="J77" s="21"/>
      <c r="K77" s="21"/>
    </row>
    <row r="78" spans="2:11" ht="9.75" customHeight="1">
      <c r="B78" s="21"/>
      <c r="C78" s="21"/>
      <c r="D78" s="21"/>
      <c r="E78" s="21"/>
      <c r="F78" s="21"/>
      <c r="G78" s="21"/>
      <c r="H78" s="21"/>
      <c r="I78" s="21"/>
      <c r="J78" s="21"/>
      <c r="K78" s="21"/>
    </row>
    <row r="79" spans="1:2" ht="13.5">
      <c r="A79" s="83" t="s">
        <v>287</v>
      </c>
      <c r="B79" s="114" t="s">
        <v>77</v>
      </c>
    </row>
    <row r="80" ht="13.5">
      <c r="B80" s="114"/>
    </row>
    <row r="81" spans="2:11" ht="13.5">
      <c r="B81" s="216" t="s">
        <v>78</v>
      </c>
      <c r="C81" s="216"/>
      <c r="D81" s="216"/>
      <c r="E81" s="216"/>
      <c r="F81" s="216"/>
      <c r="G81" s="216"/>
      <c r="H81" s="216"/>
      <c r="I81" s="216"/>
      <c r="J81" s="216"/>
      <c r="K81" s="216"/>
    </row>
    <row r="82" spans="2:11" ht="13.5">
      <c r="B82" s="116"/>
      <c r="C82" s="116"/>
      <c r="D82" s="116"/>
      <c r="E82" s="116"/>
      <c r="F82" s="116"/>
      <c r="G82" s="116"/>
      <c r="H82" s="116"/>
      <c r="I82" s="116"/>
      <c r="J82" s="116"/>
      <c r="K82" s="116"/>
    </row>
    <row r="83" spans="2:11" ht="9.75" customHeight="1">
      <c r="B83" s="116"/>
      <c r="C83" s="116"/>
      <c r="D83" s="116"/>
      <c r="E83" s="116"/>
      <c r="F83" s="116"/>
      <c r="G83" s="116"/>
      <c r="H83" s="116"/>
      <c r="I83" s="116"/>
      <c r="J83" s="116"/>
      <c r="K83" s="116"/>
    </row>
    <row r="84" spans="1:11" ht="30" customHeight="1">
      <c r="A84" s="83" t="s">
        <v>288</v>
      </c>
      <c r="B84" s="217" t="s">
        <v>298</v>
      </c>
      <c r="C84" s="217"/>
      <c r="D84" s="217"/>
      <c r="E84" s="217"/>
      <c r="F84" s="217"/>
      <c r="G84" s="217"/>
      <c r="H84" s="217"/>
      <c r="I84" s="217"/>
      <c r="J84" s="217"/>
      <c r="K84" s="217"/>
    </row>
    <row r="85" ht="13.5">
      <c r="B85" s="114"/>
    </row>
    <row r="86" spans="1:11" ht="13.5">
      <c r="A86" s="44"/>
      <c r="B86" s="179" t="s">
        <v>299</v>
      </c>
      <c r="C86" s="213" t="s">
        <v>296</v>
      </c>
      <c r="D86" s="213"/>
      <c r="E86" s="213"/>
      <c r="F86" s="213"/>
      <c r="G86" s="213"/>
      <c r="H86" s="213"/>
      <c r="I86" s="213"/>
      <c r="J86" s="213"/>
      <c r="K86" s="213"/>
    </row>
    <row r="87" spans="1:11" ht="10.5" customHeight="1">
      <c r="A87" s="44"/>
      <c r="B87" s="179"/>
      <c r="C87" s="40"/>
      <c r="D87" s="40"/>
      <c r="E87" s="40"/>
      <c r="F87" s="40"/>
      <c r="G87" s="40"/>
      <c r="H87" s="40"/>
      <c r="I87" s="40"/>
      <c r="J87" s="40"/>
      <c r="K87" s="40"/>
    </row>
    <row r="88" spans="2:11" ht="13.5">
      <c r="B88" s="127" t="s">
        <v>300</v>
      </c>
      <c r="C88" s="44" t="s">
        <v>301</v>
      </c>
      <c r="D88" s="115"/>
      <c r="E88" s="115"/>
      <c r="F88" s="115"/>
      <c r="G88" s="115"/>
      <c r="H88" s="115"/>
      <c r="I88" s="115"/>
      <c r="J88" s="115"/>
      <c r="K88" s="115"/>
    </row>
    <row r="89" spans="3:11" ht="13.5">
      <c r="C89" s="40"/>
      <c r="D89" s="40"/>
      <c r="E89" s="40"/>
      <c r="F89" s="40"/>
      <c r="G89" s="40"/>
      <c r="H89" s="40"/>
      <c r="I89" s="40"/>
      <c r="J89" s="40"/>
      <c r="K89" s="40"/>
    </row>
    <row r="90" spans="1:2" ht="13.5">
      <c r="A90" s="83" t="s">
        <v>289</v>
      </c>
      <c r="B90" s="114" t="s">
        <v>79</v>
      </c>
    </row>
    <row r="91" ht="13.5">
      <c r="B91" s="114"/>
    </row>
    <row r="92" spans="2:11" ht="13.5">
      <c r="B92" s="213" t="s">
        <v>80</v>
      </c>
      <c r="C92" s="213"/>
      <c r="D92" s="213"/>
      <c r="E92" s="213"/>
      <c r="F92" s="213"/>
      <c r="G92" s="213"/>
      <c r="H92" s="213"/>
      <c r="I92" s="213"/>
      <c r="J92" s="213"/>
      <c r="K92" s="213"/>
    </row>
    <row r="93" ht="13.5">
      <c r="I93" s="83" t="s">
        <v>4</v>
      </c>
    </row>
    <row r="94" ht="7.5" customHeight="1">
      <c r="I94" s="83"/>
    </row>
    <row r="95" spans="2:9" ht="13.5">
      <c r="B95" s="44" t="s">
        <v>81</v>
      </c>
      <c r="I95" s="125">
        <f>+CBS!F32+CBS!F31</f>
        <v>1640</v>
      </c>
    </row>
    <row r="96" spans="2:9" ht="13.5">
      <c r="B96" s="44" t="s">
        <v>82</v>
      </c>
      <c r="I96" s="125">
        <f>CBS!F53</f>
        <v>285</v>
      </c>
    </row>
    <row r="97" spans="2:9" ht="14.25" thickBot="1">
      <c r="B97" s="44" t="s">
        <v>66</v>
      </c>
      <c r="I97" s="126">
        <f>SUM(I95:I96)</f>
        <v>1925</v>
      </c>
    </row>
    <row r="98" ht="8.25" customHeight="1" thickTop="1"/>
    <row r="99" spans="1:13" s="184" customFormat="1" ht="15" customHeight="1">
      <c r="A99" s="22"/>
      <c r="B99" s="219" t="s">
        <v>249</v>
      </c>
      <c r="C99" s="220"/>
      <c r="D99" s="220"/>
      <c r="E99" s="220"/>
      <c r="F99" s="220"/>
      <c r="G99" s="220"/>
      <c r="H99" s="220"/>
      <c r="I99" s="220"/>
      <c r="J99" s="220"/>
      <c r="K99" s="220"/>
      <c r="L99" s="220"/>
      <c r="M99" s="220"/>
    </row>
    <row r="100" spans="1:13" s="184" customFormat="1" ht="9" customHeight="1">
      <c r="A100" s="22"/>
      <c r="B100" s="182"/>
      <c r="C100" s="183"/>
      <c r="D100" s="183"/>
      <c r="E100" s="183"/>
      <c r="F100" s="183"/>
      <c r="G100" s="183"/>
      <c r="H100" s="183"/>
      <c r="I100" s="183"/>
      <c r="J100" s="183"/>
      <c r="K100" s="183"/>
      <c r="L100" s="183"/>
      <c r="M100" s="183"/>
    </row>
    <row r="101" spans="2:12" ht="13.5">
      <c r="B101" s="213" t="s">
        <v>83</v>
      </c>
      <c r="C101" s="218"/>
      <c r="D101" s="218"/>
      <c r="E101" s="218"/>
      <c r="F101" s="218"/>
      <c r="G101" s="218"/>
      <c r="H101" s="218"/>
      <c r="I101" s="218"/>
      <c r="J101" s="218"/>
      <c r="K101" s="218"/>
      <c r="L101" s="218"/>
    </row>
    <row r="102" ht="9" customHeight="1">
      <c r="B102" s="40"/>
    </row>
    <row r="103" ht="13.5">
      <c r="B103" s="44" t="s">
        <v>84</v>
      </c>
    </row>
    <row r="106" spans="1:2" ht="13.5">
      <c r="A106" s="83" t="s">
        <v>290</v>
      </c>
      <c r="B106" s="114" t="s">
        <v>85</v>
      </c>
    </row>
    <row r="107" ht="12.75" customHeight="1">
      <c r="B107" s="114"/>
    </row>
    <row r="108" spans="2:11" ht="13.5">
      <c r="B108" s="213" t="s">
        <v>86</v>
      </c>
      <c r="C108" s="213"/>
      <c r="D108" s="213"/>
      <c r="E108" s="213"/>
      <c r="F108" s="213"/>
      <c r="G108" s="213"/>
      <c r="H108" s="213"/>
      <c r="I108" s="213"/>
      <c r="J108" s="213"/>
      <c r="K108" s="213"/>
    </row>
    <row r="109" spans="2:11" ht="13.5">
      <c r="B109" s="213"/>
      <c r="C109" s="213"/>
      <c r="D109" s="213"/>
      <c r="E109" s="213"/>
      <c r="F109" s="213"/>
      <c r="G109" s="213"/>
      <c r="H109" s="213"/>
      <c r="I109" s="213"/>
      <c r="J109" s="213"/>
      <c r="K109" s="213"/>
    </row>
    <row r="110" spans="2:11" ht="13.5">
      <c r="B110" s="40"/>
      <c r="C110" s="40"/>
      <c r="D110" s="40"/>
      <c r="E110" s="40"/>
      <c r="F110" s="40"/>
      <c r="G110" s="40"/>
      <c r="H110" s="40"/>
      <c r="I110" s="40"/>
      <c r="J110" s="40"/>
      <c r="K110" s="40"/>
    </row>
    <row r="111" spans="2:11" ht="13.5">
      <c r="B111" s="40"/>
      <c r="C111" s="40"/>
      <c r="D111" s="40"/>
      <c r="E111" s="40"/>
      <c r="F111" s="40"/>
      <c r="G111" s="40"/>
      <c r="H111" s="40"/>
      <c r="I111" s="40"/>
      <c r="J111" s="40"/>
      <c r="K111" s="40"/>
    </row>
    <row r="112" spans="1:2" ht="13.5">
      <c r="A112" s="83" t="s">
        <v>291</v>
      </c>
      <c r="B112" s="114" t="s">
        <v>87</v>
      </c>
    </row>
    <row r="113" ht="10.5" customHeight="1">
      <c r="B113" s="114"/>
    </row>
    <row r="114" spans="2:11" ht="13.5">
      <c r="B114" s="213" t="s">
        <v>88</v>
      </c>
      <c r="C114" s="213"/>
      <c r="D114" s="213"/>
      <c r="E114" s="213"/>
      <c r="F114" s="213"/>
      <c r="G114" s="213"/>
      <c r="H114" s="213"/>
      <c r="I114" s="213"/>
      <c r="J114" s="213"/>
      <c r="K114" s="213"/>
    </row>
    <row r="115" spans="2:11" ht="13.5">
      <c r="B115" s="213"/>
      <c r="C115" s="213"/>
      <c r="D115" s="213"/>
      <c r="E115" s="213"/>
      <c r="F115" s="213"/>
      <c r="G115" s="213"/>
      <c r="H115" s="213"/>
      <c r="I115" s="213"/>
      <c r="J115" s="213"/>
      <c r="K115" s="213"/>
    </row>
    <row r="116" spans="2:11" ht="13.5">
      <c r="B116" s="40"/>
      <c r="C116" s="100"/>
      <c r="D116" s="40"/>
      <c r="E116" s="40"/>
      <c r="F116" s="40"/>
      <c r="G116" s="40"/>
      <c r="H116" s="40"/>
      <c r="I116" s="40"/>
      <c r="J116" s="40"/>
      <c r="K116" s="40"/>
    </row>
    <row r="117" spans="2:11" ht="13.5">
      <c r="B117" s="40"/>
      <c r="C117" s="100"/>
      <c r="D117" s="40"/>
      <c r="E117" s="40"/>
      <c r="F117" s="40"/>
      <c r="G117" s="40"/>
      <c r="H117" s="40"/>
      <c r="I117" s="40"/>
      <c r="J117" s="40"/>
      <c r="K117" s="40"/>
    </row>
    <row r="118" spans="1:11" ht="13.5">
      <c r="A118" s="83" t="s">
        <v>292</v>
      </c>
      <c r="B118" s="114" t="s">
        <v>89</v>
      </c>
      <c r="C118" s="40"/>
      <c r="D118" s="40"/>
      <c r="E118" s="40"/>
      <c r="F118" s="40"/>
      <c r="G118" s="40"/>
      <c r="H118" s="40"/>
      <c r="I118" s="40"/>
      <c r="J118" s="40"/>
      <c r="K118" s="40"/>
    </row>
    <row r="119" spans="2:11" ht="13.5">
      <c r="B119" s="40"/>
      <c r="D119" s="40"/>
      <c r="E119" s="40"/>
      <c r="F119" s="40"/>
      <c r="G119" s="40"/>
      <c r="H119" s="40"/>
      <c r="I119" s="40"/>
      <c r="J119" s="40"/>
      <c r="K119" s="40"/>
    </row>
    <row r="120" spans="2:3" ht="13.5">
      <c r="B120" s="127" t="s">
        <v>90</v>
      </c>
      <c r="C120" s="44" t="s">
        <v>129</v>
      </c>
    </row>
    <row r="121" spans="2:11" ht="13.5">
      <c r="B121" s="40"/>
      <c r="C121" s="40"/>
      <c r="D121" s="40"/>
      <c r="E121" s="40"/>
      <c r="F121" s="40"/>
      <c r="G121" s="40"/>
      <c r="H121" s="40"/>
      <c r="I121" s="88" t="s">
        <v>73</v>
      </c>
      <c r="J121" s="88"/>
      <c r="K121" s="88" t="s">
        <v>73</v>
      </c>
    </row>
    <row r="122" spans="2:11" ht="13.5">
      <c r="B122" s="40"/>
      <c r="C122" s="40"/>
      <c r="D122" s="40"/>
      <c r="E122" s="40"/>
      <c r="F122" s="40"/>
      <c r="G122" s="40"/>
      <c r="H122" s="40"/>
      <c r="I122" s="88" t="s">
        <v>206</v>
      </c>
      <c r="J122" s="88"/>
      <c r="K122" s="88" t="s">
        <v>74</v>
      </c>
    </row>
    <row r="123" spans="2:11" ht="13.5">
      <c r="B123" s="40"/>
      <c r="C123" s="40"/>
      <c r="D123" s="40"/>
      <c r="E123" s="40"/>
      <c r="F123" s="40"/>
      <c r="G123" s="40"/>
      <c r="H123" s="40"/>
      <c r="I123" s="118" t="str">
        <f>I64</f>
        <v>31.3.2007</v>
      </c>
      <c r="K123" s="118" t="str">
        <f>K64</f>
        <v>31.3.2007</v>
      </c>
    </row>
    <row r="124" spans="2:11" ht="7.5" customHeight="1">
      <c r="B124" s="40"/>
      <c r="C124" s="40"/>
      <c r="D124" s="40"/>
      <c r="E124" s="40"/>
      <c r="F124" s="40"/>
      <c r="G124" s="40"/>
      <c r="H124" s="40"/>
      <c r="I124" s="88"/>
      <c r="K124" s="88"/>
    </row>
    <row r="125" spans="2:8" ht="13.5">
      <c r="B125" s="40"/>
      <c r="C125" s="216" t="s">
        <v>240</v>
      </c>
      <c r="D125" s="216"/>
      <c r="E125" s="216"/>
      <c r="F125" s="216"/>
      <c r="G125" s="216"/>
      <c r="H125" s="40"/>
    </row>
    <row r="126" spans="2:11" ht="13.5">
      <c r="B126" s="40"/>
      <c r="C126" s="216"/>
      <c r="D126" s="216"/>
      <c r="E126" s="216"/>
      <c r="F126" s="216"/>
      <c r="G126" s="216"/>
      <c r="H126" s="40"/>
      <c r="I126" s="172">
        <f>CIS!D36</f>
        <v>594</v>
      </c>
      <c r="J126" s="172"/>
      <c r="K126" s="172">
        <f>CIS!H36</f>
        <v>594</v>
      </c>
    </row>
    <row r="127" spans="2:11" ht="13.5" customHeight="1">
      <c r="B127" s="40"/>
      <c r="C127" s="40"/>
      <c r="D127" s="40"/>
      <c r="E127" s="40"/>
      <c r="F127" s="40"/>
      <c r="G127" s="40"/>
      <c r="H127" s="40"/>
      <c r="I127" s="172"/>
      <c r="J127" s="172"/>
      <c r="K127" s="172"/>
    </row>
    <row r="128" spans="2:11" ht="13.5">
      <c r="B128" s="40"/>
      <c r="C128" s="44" t="s">
        <v>147</v>
      </c>
      <c r="D128" s="40"/>
      <c r="E128" s="40"/>
      <c r="F128" s="40"/>
      <c r="G128" s="40"/>
      <c r="H128" s="40"/>
      <c r="I128" s="172">
        <f>150000</f>
        <v>150000</v>
      </c>
      <c r="J128" s="172"/>
      <c r="K128" s="172">
        <v>150000</v>
      </c>
    </row>
    <row r="129" spans="2:11" ht="13.5" customHeight="1">
      <c r="B129" s="40"/>
      <c r="D129" s="40"/>
      <c r="E129" s="40"/>
      <c r="F129" s="40"/>
      <c r="G129" s="40"/>
      <c r="H129" s="40"/>
      <c r="I129" s="172"/>
      <c r="J129" s="172"/>
      <c r="K129" s="172"/>
    </row>
    <row r="130" spans="2:11" ht="13.5">
      <c r="B130" s="40"/>
      <c r="C130" s="44" t="s">
        <v>91</v>
      </c>
      <c r="D130" s="40"/>
      <c r="E130" s="40"/>
      <c r="F130" s="40"/>
      <c r="G130" s="40"/>
      <c r="H130" s="40"/>
      <c r="I130" s="172">
        <v>150000</v>
      </c>
      <c r="J130" s="172"/>
      <c r="K130" s="172">
        <v>150000</v>
      </c>
    </row>
    <row r="131" spans="2:11" ht="13.5" customHeight="1">
      <c r="B131" s="40"/>
      <c r="C131" s="40"/>
      <c r="D131" s="40"/>
      <c r="E131" s="40"/>
      <c r="F131" s="40"/>
      <c r="G131" s="40"/>
      <c r="H131" s="40"/>
      <c r="I131" s="172"/>
      <c r="J131" s="172"/>
      <c r="K131" s="172"/>
    </row>
    <row r="132" spans="2:11" ht="14.25" thickBot="1">
      <c r="B132" s="40"/>
      <c r="C132" s="44" t="s">
        <v>140</v>
      </c>
      <c r="D132" s="40"/>
      <c r="E132" s="40"/>
      <c r="F132" s="40"/>
      <c r="G132" s="40"/>
      <c r="H132" s="40"/>
      <c r="I132" s="173">
        <f>I126/I130*100</f>
        <v>0.396</v>
      </c>
      <c r="J132" s="174"/>
      <c r="K132" s="173">
        <f>K126/K130*100</f>
        <v>0.396</v>
      </c>
    </row>
    <row r="133" spans="2:11" ht="13.5" customHeight="1">
      <c r="B133" s="40"/>
      <c r="D133" s="40"/>
      <c r="E133" s="40"/>
      <c r="F133" s="40"/>
      <c r="G133" s="40"/>
      <c r="H133" s="40"/>
      <c r="I133" s="129"/>
      <c r="J133" s="128"/>
      <c r="K133" s="129"/>
    </row>
    <row r="134" spans="2:11" ht="13.5">
      <c r="B134" s="40"/>
      <c r="C134" s="40"/>
      <c r="D134" s="40"/>
      <c r="E134" s="40"/>
      <c r="F134" s="40"/>
      <c r="G134" s="40"/>
      <c r="H134" s="40"/>
      <c r="I134" s="40"/>
      <c r="J134" s="40"/>
      <c r="K134" s="40"/>
    </row>
    <row r="135" spans="2:11" ht="13.5">
      <c r="B135" s="127" t="s">
        <v>92</v>
      </c>
      <c r="C135" s="44" t="s">
        <v>130</v>
      </c>
      <c r="D135" s="40"/>
      <c r="E135" s="40"/>
      <c r="F135" s="40"/>
      <c r="G135" s="40"/>
      <c r="H135" s="40"/>
      <c r="I135" s="40"/>
      <c r="J135" s="40"/>
      <c r="K135" s="40"/>
    </row>
    <row r="136" spans="2:11" ht="13.5">
      <c r="B136" s="127"/>
      <c r="C136" s="114"/>
      <c r="D136" s="40"/>
      <c r="E136" s="40"/>
      <c r="F136" s="40"/>
      <c r="G136" s="40"/>
      <c r="H136" s="40"/>
      <c r="I136" s="40"/>
      <c r="J136" s="40"/>
      <c r="K136" s="40"/>
    </row>
    <row r="137" spans="2:11" ht="13.5">
      <c r="B137" s="127"/>
      <c r="C137" s="212" t="s">
        <v>141</v>
      </c>
      <c r="D137" s="212"/>
      <c r="E137" s="212"/>
      <c r="F137" s="212"/>
      <c r="G137" s="212"/>
      <c r="H137" s="212"/>
      <c r="I137" s="212"/>
      <c r="J137" s="212"/>
      <c r="K137" s="212"/>
    </row>
    <row r="138" spans="2:11" ht="13.5">
      <c r="B138" s="114"/>
      <c r="C138" s="212"/>
      <c r="D138" s="212"/>
      <c r="E138" s="212"/>
      <c r="F138" s="212"/>
      <c r="G138" s="212"/>
      <c r="H138" s="212"/>
      <c r="I138" s="212"/>
      <c r="J138" s="212"/>
      <c r="K138" s="212"/>
    </row>
    <row r="139" spans="2:11" ht="13.5">
      <c r="B139" s="114"/>
      <c r="C139" s="40"/>
      <c r="D139" s="40"/>
      <c r="E139" s="40"/>
      <c r="F139" s="40"/>
      <c r="G139" s="40"/>
      <c r="H139" s="40"/>
      <c r="I139" s="40"/>
      <c r="J139" s="40"/>
      <c r="K139" s="40"/>
    </row>
    <row r="140" spans="2:11" ht="13.5">
      <c r="B140" s="114"/>
      <c r="C140" s="40"/>
      <c r="D140" s="40"/>
      <c r="E140" s="40"/>
      <c r="F140" s="40"/>
      <c r="G140" s="40"/>
      <c r="H140" s="40"/>
      <c r="I140" s="40"/>
      <c r="J140" s="40"/>
      <c r="K140" s="40"/>
    </row>
    <row r="141" spans="1:2" ht="13.5">
      <c r="A141" s="83" t="s">
        <v>293</v>
      </c>
      <c r="B141" s="114" t="s">
        <v>297</v>
      </c>
    </row>
    <row r="142" ht="12" customHeight="1"/>
    <row r="143" spans="2:11" ht="15" customHeight="1">
      <c r="B143" s="213" t="s">
        <v>250</v>
      </c>
      <c r="C143" s="213"/>
      <c r="D143" s="213"/>
      <c r="E143" s="213"/>
      <c r="F143" s="213"/>
      <c r="G143" s="213"/>
      <c r="H143" s="213"/>
      <c r="I143" s="213"/>
      <c r="J143" s="213"/>
      <c r="K143" s="213"/>
    </row>
    <row r="144" spans="2:11" ht="13.5">
      <c r="B144" s="213"/>
      <c r="C144" s="213"/>
      <c r="D144" s="213"/>
      <c r="E144" s="213"/>
      <c r="F144" s="213"/>
      <c r="G144" s="213"/>
      <c r="H144" s="213"/>
      <c r="I144" s="213"/>
      <c r="J144" s="213"/>
      <c r="K144" s="213"/>
    </row>
    <row r="145" spans="2:11" ht="13.5">
      <c r="B145" s="213"/>
      <c r="C145" s="213"/>
      <c r="D145" s="213"/>
      <c r="E145" s="213"/>
      <c r="F145" s="213"/>
      <c r="G145" s="213"/>
      <c r="H145" s="213"/>
      <c r="I145" s="213"/>
      <c r="J145" s="213"/>
      <c r="K145" s="213"/>
    </row>
    <row r="146" spans="2:11" ht="13.5">
      <c r="B146" s="213"/>
      <c r="C146" s="213"/>
      <c r="D146" s="213"/>
      <c r="E146" s="213"/>
      <c r="F146" s="213"/>
      <c r="G146" s="213"/>
      <c r="H146" s="213"/>
      <c r="I146" s="213"/>
      <c r="J146" s="213"/>
      <c r="K146" s="213"/>
    </row>
    <row r="148" ht="8.25" customHeight="1"/>
  </sheetData>
  <mergeCells count="24">
    <mergeCell ref="B16:K20"/>
    <mergeCell ref="M69:T69"/>
    <mergeCell ref="B69:K71"/>
    <mergeCell ref="B81:K81"/>
    <mergeCell ref="B76:K76"/>
    <mergeCell ref="A1:K1"/>
    <mergeCell ref="A2:K2"/>
    <mergeCell ref="A3:K3"/>
    <mergeCell ref="B11:K14"/>
    <mergeCell ref="B143:K146"/>
    <mergeCell ref="B92:K92"/>
    <mergeCell ref="B108:K109"/>
    <mergeCell ref="B114:K115"/>
    <mergeCell ref="B101:L101"/>
    <mergeCell ref="C137:K138"/>
    <mergeCell ref="C125:G126"/>
    <mergeCell ref="B99:M99"/>
    <mergeCell ref="C86:K86"/>
    <mergeCell ref="B22:K23"/>
    <mergeCell ref="B49:K51"/>
    <mergeCell ref="B36:K40"/>
    <mergeCell ref="B84:K84"/>
    <mergeCell ref="B44:K47"/>
    <mergeCell ref="B56:K57"/>
  </mergeCells>
  <printOptions/>
  <pageMargins left="0.85" right="0.5" top="0.75" bottom="0.51" header="0.5" footer="0.35"/>
  <pageSetup blackAndWhite="1" horizontalDpi="600" verticalDpi="600" orientation="portrait" paperSize="9" scale="96" r:id="rId1"/>
  <headerFooter alignWithMargins="0">
    <oddFooter>&amp;R&amp;"Times New Roman,Italic"&amp;9Page &amp;P / &amp;N
&amp;D - &amp;T</oddFooter>
  </headerFooter>
  <rowBreaks count="2" manualBreakCount="2">
    <brk id="53" max="11" man="1"/>
    <brk id="10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dc:creator>
  <cp:keywords/>
  <dc:description/>
  <cp:lastModifiedBy>kjt33</cp:lastModifiedBy>
  <cp:lastPrinted>2007-05-29T09:02:43Z</cp:lastPrinted>
  <dcterms:created xsi:type="dcterms:W3CDTF">2006-02-07T04:04:32Z</dcterms:created>
  <dcterms:modified xsi:type="dcterms:W3CDTF">2007-05-30T02:05:58Z</dcterms:modified>
  <cp:category/>
  <cp:version/>
  <cp:contentType/>
  <cp:contentStatus/>
</cp:coreProperties>
</file>