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885" windowHeight="3675" activeTab="4"/>
  </bookViews>
  <sheets>
    <sheet name="BS" sheetId="1" r:id="rId1"/>
    <sheet name="IS" sheetId="2" r:id="rId2"/>
    <sheet name="Equity" sheetId="3" r:id="rId3"/>
    <sheet name="CashFlow" sheetId="4" r:id="rId4"/>
    <sheet name="Notes" sheetId="5" r:id="rId5"/>
  </sheets>
  <definedNames>
    <definedName name="_xlnm.Print_Area" localSheetId="0">'BS'!$A$1:$F$51</definedName>
    <definedName name="_xlnm.Print_Area" localSheetId="3">'CashFlow'!$A$1:$F$45</definedName>
    <definedName name="_xlnm.Print_Area" localSheetId="2">'Equity'!$A$1:$H$43</definedName>
    <definedName name="_xlnm.Print_Area" localSheetId="1">'IS'!$A$1:$I$43</definedName>
    <definedName name="_xlnm.Print_Area" localSheetId="4">'Notes'!$A$1:$L$237</definedName>
    <definedName name="_xlnm.Print_Titles" localSheetId="4">'Notes'!$1:$6</definedName>
  </definedNames>
  <calcPr fullCalcOnLoad="1"/>
</workbook>
</file>

<file path=xl/sharedStrings.xml><?xml version="1.0" encoding="utf-8"?>
<sst xmlns="http://schemas.openxmlformats.org/spreadsheetml/2006/main" count="311" uniqueCount="241">
  <si>
    <t>CONDENSED CONSOLIDATED INCOME STATEMENTS</t>
  </si>
  <si>
    <t>(Unaudited)</t>
  </si>
  <si>
    <t xml:space="preserve">Current </t>
  </si>
  <si>
    <t>Quarter</t>
  </si>
  <si>
    <t xml:space="preserve">Ended </t>
  </si>
  <si>
    <t>RM'000</t>
  </si>
  <si>
    <t>Comparative</t>
  </si>
  <si>
    <t>Cumulative</t>
  </si>
  <si>
    <t>To Date</t>
  </si>
  <si>
    <t>Revenue</t>
  </si>
  <si>
    <t>Operating Expenses</t>
  </si>
  <si>
    <t>Other Operating Income</t>
  </si>
  <si>
    <t>Taxation</t>
  </si>
  <si>
    <t>Profit After Tax For The Period</t>
  </si>
  <si>
    <t>Finance Cost</t>
  </si>
  <si>
    <t>As At</t>
  </si>
  <si>
    <t>Property, Plant and Equipment</t>
  </si>
  <si>
    <t>Current Assets</t>
  </si>
  <si>
    <t>Current Liabilities</t>
  </si>
  <si>
    <t>Payables</t>
  </si>
  <si>
    <t>Net Current Assets</t>
  </si>
  <si>
    <t>Share Capital</t>
  </si>
  <si>
    <t>Reserves</t>
  </si>
  <si>
    <t>Shareholders' Equity</t>
  </si>
  <si>
    <t>Note:</t>
  </si>
  <si>
    <t>CONDENSED CONSOLIDATED STATEMENT OF CHANGES IN EQUITY</t>
  </si>
  <si>
    <t>Share</t>
  </si>
  <si>
    <t>Capital</t>
  </si>
  <si>
    <t>Retained</t>
  </si>
  <si>
    <t>Profits</t>
  </si>
  <si>
    <t>Total</t>
  </si>
  <si>
    <t>Reserve</t>
  </si>
  <si>
    <t>Net profit for the period</t>
  </si>
  <si>
    <t>(Audited)</t>
  </si>
  <si>
    <t>CONDENSED CONSOLIDATED CASH FLOW STATEMENT</t>
  </si>
  <si>
    <t>CASH FLOW FROM OPERATING ACTIVITIES</t>
  </si>
  <si>
    <t>Adjustment for:</t>
  </si>
  <si>
    <t>Non-cash items</t>
  </si>
  <si>
    <t>Non-operating items</t>
  </si>
  <si>
    <t>Operating profit before working capital changes</t>
  </si>
  <si>
    <t>Net changes in current assets</t>
  </si>
  <si>
    <t>Net changes in current liabilities</t>
  </si>
  <si>
    <t>Interest income received</t>
  </si>
  <si>
    <t>Income tax paid</t>
  </si>
  <si>
    <t>Net cash flow used in operating activities</t>
  </si>
  <si>
    <t>1.</t>
  </si>
  <si>
    <t>2.</t>
  </si>
  <si>
    <t>3.</t>
  </si>
  <si>
    <t>4.</t>
  </si>
  <si>
    <t>Valuation of Property, Plant and Equipment</t>
  </si>
  <si>
    <t>9.</t>
  </si>
  <si>
    <t>10.</t>
  </si>
  <si>
    <t>Subsequent Events</t>
  </si>
  <si>
    <t>11.</t>
  </si>
  <si>
    <t>12.</t>
  </si>
  <si>
    <t>13.</t>
  </si>
  <si>
    <t>Review Of Performance</t>
  </si>
  <si>
    <t>14.</t>
  </si>
  <si>
    <t>15.</t>
  </si>
  <si>
    <t>Commentary Of Prospects</t>
  </si>
  <si>
    <t>16.</t>
  </si>
  <si>
    <t>Accounting Policies and Methods Of Computation</t>
  </si>
  <si>
    <t>Audit Report</t>
  </si>
  <si>
    <t>Seasonality or Cyclicality</t>
  </si>
  <si>
    <t>Unusual Items</t>
  </si>
  <si>
    <t>5.</t>
  </si>
  <si>
    <t>6.</t>
  </si>
  <si>
    <t>Debts and Equity Securities</t>
  </si>
  <si>
    <t>7.</t>
  </si>
  <si>
    <t>8.</t>
  </si>
  <si>
    <t>Segmental Reporting</t>
  </si>
  <si>
    <t>17.</t>
  </si>
  <si>
    <t>18.</t>
  </si>
  <si>
    <t>19.</t>
  </si>
  <si>
    <t>Purchase or Disposal of Quoted Securities</t>
  </si>
  <si>
    <t>20.</t>
  </si>
  <si>
    <t>Corporate Proposal</t>
  </si>
  <si>
    <t>21.</t>
  </si>
  <si>
    <t>Group Borrowings and Debt Securities</t>
  </si>
  <si>
    <t>22.</t>
  </si>
  <si>
    <t>Off Balance Sheet Financial Instruments</t>
  </si>
  <si>
    <t>23.</t>
  </si>
  <si>
    <t>Material Litigation</t>
  </si>
  <si>
    <t>24.</t>
  </si>
  <si>
    <t>By Order Of the Board</t>
  </si>
  <si>
    <t>Geographical segments</t>
  </si>
  <si>
    <t>Malaysia</t>
  </si>
  <si>
    <t>Profit/(Loss) Before Taxation</t>
  </si>
  <si>
    <t>Profit From Operations</t>
  </si>
  <si>
    <t>Individual quarter ended</t>
  </si>
  <si>
    <t>SELECTED EXPLANATORY NOTES</t>
  </si>
  <si>
    <t>Cumulative quarter ended</t>
  </si>
  <si>
    <t xml:space="preserve">              </t>
  </si>
  <si>
    <t>The operations of the Group are not subject to any seasonality or cyclicality factors.</t>
  </si>
  <si>
    <t>Ended</t>
  </si>
  <si>
    <t>Cash used in operations</t>
  </si>
  <si>
    <t>Basic Earnings Per Share (sen)</t>
  </si>
  <si>
    <t>Exchange reserve</t>
  </si>
  <si>
    <t>Purchase of property, plant and equipment</t>
  </si>
  <si>
    <t>Change In The Composition of The Group</t>
  </si>
  <si>
    <t>Profit Forecast</t>
  </si>
  <si>
    <t>Unquoted Investments / Properties</t>
  </si>
  <si>
    <t xml:space="preserve">   shares in issue ('000)</t>
  </si>
  <si>
    <t>Weighted average number of ordinary</t>
  </si>
  <si>
    <t>Basic Earnings Per Share</t>
  </si>
  <si>
    <t>The basic earnings per share for the quarter and cumulative year to date are computed as follow:</t>
  </si>
  <si>
    <t>Listing expenses</t>
  </si>
  <si>
    <t>(1) Status of Corporate Proposal</t>
  </si>
  <si>
    <t>31 March</t>
  </si>
  <si>
    <t xml:space="preserve">3 Months </t>
  </si>
  <si>
    <t>31 March 2004</t>
  </si>
  <si>
    <t>At 1 January 2004</t>
  </si>
  <si>
    <t>Distributable</t>
  </si>
  <si>
    <t>At 31 March 2004</t>
  </si>
  <si>
    <t>3 Months</t>
  </si>
  <si>
    <t>CASH FLOW FROM INVESTING ACTIVITY</t>
  </si>
  <si>
    <t>Dividends Paid Or Proposed</t>
  </si>
  <si>
    <t>(2) Status of Utilisation of Proceeds</t>
  </si>
  <si>
    <t>Proposed</t>
  </si>
  <si>
    <t>Working capital</t>
  </si>
  <si>
    <t>R&amp;D expenditure</t>
  </si>
  <si>
    <t>Utilisation</t>
  </si>
  <si>
    <t>Actual</t>
  </si>
  <si>
    <t>31 December</t>
  </si>
  <si>
    <t>NET DECREASE IN CASH AND CASH EQUIVALENTS</t>
  </si>
  <si>
    <t xml:space="preserve">PALETTE MULTIMEDIA BERHAD </t>
  </si>
  <si>
    <t>(Company No.: 420056-K)</t>
  </si>
  <si>
    <t>The Condensed Consolidated Income Statement should be read in conjunction with the</t>
  </si>
  <si>
    <t>Intangible Assets</t>
  </si>
  <si>
    <t>Inventories</t>
  </si>
  <si>
    <t>Debtor</t>
  </si>
  <si>
    <t>Cash and Cash Equivalents</t>
  </si>
  <si>
    <t>Overdraft and Short Term Borrowing</t>
  </si>
  <si>
    <t>Long Term Liabilities</t>
  </si>
  <si>
    <t>Borrowing</t>
  </si>
  <si>
    <t>Attributable</t>
  </si>
  <si>
    <t>to Capital</t>
  </si>
  <si>
    <t>to Revenue</t>
  </si>
  <si>
    <t>Quarter ended 31 March 2004</t>
  </si>
  <si>
    <t>The Condensed Consolidated Cash Flow Statement should be read in conjunction with the</t>
  </si>
  <si>
    <t>The Condensed Consolidated Balance Sheets should be read in conjunction with the</t>
  </si>
  <si>
    <t>The Condensed Consolidated Statements of Changes in Equity should be read in conjunction with the</t>
  </si>
  <si>
    <t>CASH FLOW FROM OPERATING ACTIVITY</t>
  </si>
  <si>
    <t>Bank Borrowing</t>
  </si>
  <si>
    <t>Lim Seck Wah</t>
  </si>
  <si>
    <t>(MAICSA 0799845)</t>
  </si>
  <si>
    <t>Secretary</t>
  </si>
  <si>
    <t>Minority Interest</t>
  </si>
  <si>
    <t>Profit After Taxation</t>
  </si>
  <si>
    <t>Profit Before Taxation</t>
  </si>
  <si>
    <t>Placement</t>
  </si>
  <si>
    <t>Proceed from Private Placement</t>
  </si>
  <si>
    <t>explanatory notes attached to this interim financial statements.</t>
  </si>
  <si>
    <t>EPS - Basic (sen)</t>
  </si>
  <si>
    <t xml:space="preserve">       - Diluted (sen)</t>
  </si>
  <si>
    <t>Net Tangible Assets Per Share (Sen)</t>
  </si>
  <si>
    <t xml:space="preserve"> notes attached to this interim financial statements.</t>
  </si>
  <si>
    <t xml:space="preserve"> explantory notes attached to this interim financial statements.</t>
  </si>
  <si>
    <t xml:space="preserve">Indonesia </t>
  </si>
  <si>
    <t>Elimination</t>
  </si>
  <si>
    <t>Consolidated</t>
  </si>
  <si>
    <t>Inter-Segment Sales</t>
  </si>
  <si>
    <t>Total Revenue</t>
  </si>
  <si>
    <t>RESULT</t>
  </si>
  <si>
    <t>REVENUE</t>
  </si>
  <si>
    <t>Segment Result</t>
  </si>
  <si>
    <t>Operating Profit</t>
  </si>
  <si>
    <t>Unalloted Corporate Exp.</t>
  </si>
  <si>
    <t>Interest Expense</t>
  </si>
  <si>
    <t>Interest Income</t>
  </si>
  <si>
    <t>Changes In Contingent Liabilities &amp; Assets</t>
  </si>
  <si>
    <t>Secured</t>
  </si>
  <si>
    <t>Unsecured</t>
  </si>
  <si>
    <t>Short Term</t>
  </si>
  <si>
    <t>Long Term</t>
  </si>
  <si>
    <t>RM '000</t>
  </si>
  <si>
    <t>Changes In Estimates Of Amount Reported Previously Affecting Current Interim Period</t>
  </si>
  <si>
    <t>Annual Financial Report For the year ended 31 December 2004</t>
  </si>
  <si>
    <t>FOR THE FIRST QUARTER ENDED 31 MARCH 2005</t>
  </si>
  <si>
    <t>CONDENSED BALANCE SHEETS AS AT 31 MARCH 2005</t>
  </si>
  <si>
    <t>-</t>
  </si>
  <si>
    <t>Annual Financial Report For the year ended 31 December 2004 and the accompanying</t>
  </si>
  <si>
    <t>Quarter ended 31 March 2005</t>
  </si>
  <si>
    <t>At 1 January 2005</t>
  </si>
  <si>
    <t xml:space="preserve">Issue of ordinary shares pursuant Private </t>
  </si>
  <si>
    <t>Annual Financial Report For the year ended 31 December 2004 and the accompanying explantory</t>
  </si>
  <si>
    <t>31 March 2005</t>
  </si>
  <si>
    <t>CASH AND CASH EQUIVALENTS AT 1 JANUARY 2005</t>
  </si>
  <si>
    <t>CASH AND CASH EQUIVALENTS AT 31 MARCH 2005</t>
  </si>
  <si>
    <t>Unutilised</t>
  </si>
  <si>
    <t>31 May 2005</t>
  </si>
  <si>
    <t>The interim financial report has been prepared in accordance with MASB 26- Interim Financial Reporting and Appendix 7A of the Listing</t>
  </si>
  <si>
    <t>in the interim financial statements as compared with the annual financial statements for the year ended 31 December 2004.</t>
  </si>
  <si>
    <t>The interim financial statements should be read in conjuction with the audited financial statements for the year ended 31 December 2004.  These</t>
  </si>
  <si>
    <t>understanding of the changes in the financial position and performance of the Group since the financial year ended 31 December 2004.</t>
  </si>
  <si>
    <t>The accounting policies and the methods of computation adopted by the Group in this interim financial report are consistent with those adopted in</t>
  </si>
  <si>
    <t>the financial statement for the year ended 31 December 2004.</t>
  </si>
  <si>
    <t>The auditors'  report of the Company's annual financial statements of 31 December 2004 was not subject to any qualification.</t>
  </si>
  <si>
    <t>During the quarter under review, there were no unusual items affecting assets, liabilities, equity, net income, or cash flows of the Group.</t>
  </si>
  <si>
    <t>Dividends were neither paid nor proposed during the current interim period.</t>
  </si>
  <si>
    <t>There were no material events between 31 March 2005 and 31 May 2005 that have not been reflected in the financial statements for the quarter ended 31 March 2005.</t>
  </si>
  <si>
    <t>There has been no change in the composition of the Group during the quarter under review.</t>
  </si>
  <si>
    <t>There are no material contingent liabilities as at the date of this report.</t>
  </si>
  <si>
    <t>Material Change In the Profit Before Taxation Compared To The Results of Immmediate Preceding Quarter</t>
  </si>
  <si>
    <t>There were no purchase or sales of unquoted investments or properties during the current interim period under review.</t>
  </si>
  <si>
    <t>There were no purchase or sales of quoted securities during the current interim period under review.</t>
  </si>
  <si>
    <t>The proceeds raised during the IPO were approved for the activities and the status on the funds utilisation as at 31 March 2005 is summarised as</t>
  </si>
  <si>
    <t>below:-</t>
  </si>
  <si>
    <t>The balance of the utilised funds has been placed under short term interest beraing accounts for the purpose of working capital.</t>
  </si>
  <si>
    <t>Group Borrowing dedominated in Riggit Malaysia as at 31 Mar 2005 are as follows:-</t>
  </si>
  <si>
    <t>There were no off balance sheet financial instruments as at the date of this report.</t>
  </si>
  <si>
    <t>There was no pending material litigation as at the date of this announcement other than thosed mentioned above.</t>
  </si>
  <si>
    <t xml:space="preserve">Requirement of Bursa Malaysia Securities Berhad for MESDAQ market.  The same accounting policies and methods of computation are followed </t>
  </si>
  <si>
    <t>The Group has not carried out any valuation on its property, plan &amp; equipment.</t>
  </si>
  <si>
    <t>There was no corporate proposal announced but it completed in the quarter under review.</t>
  </si>
  <si>
    <t>The proceeds raised from Private Placement for working capital and its utilization as at 31 March 2005 is summarised as below:</t>
  </si>
  <si>
    <t>a company incorporated in Taiwan for the supply of defective goods valued at RM3,634,993.49, as the first defendant.</t>
  </si>
  <si>
    <t xml:space="preserve">The suit has been fixed for case management on 26 May 2005.  The first defendant's application to amend </t>
  </si>
  <si>
    <t>its Statement of Defence and Counterclaim has also been fixed for hearing on 26 May 2005.  The Company has</t>
  </si>
  <si>
    <t xml:space="preserve">also successfully obtained an order to stop and restrain the second defendant from releasing any payments to the </t>
  </si>
  <si>
    <t>first defendant under the letter of credit issued.</t>
  </si>
  <si>
    <t>explanatory notes attached to the interim financial statements provide an explanation of events and transactions that are significant to an</t>
  </si>
  <si>
    <t>The Company has filed a suit to High Court of the Kuala Lumpur on 9 March 2004 against Asustek Computer Inc. ("Asustek"),</t>
  </si>
  <si>
    <t>Net (Loss)/Profit After Taxation &amp; Minority Interest (RM'000)</t>
  </si>
  <si>
    <t>Profit before taxation</t>
  </si>
  <si>
    <t xml:space="preserve">The Group recorded a profit before tax of RM5,000 in the current quarter as compared to a profit before tax </t>
  </si>
  <si>
    <t>0.00</t>
  </si>
  <si>
    <t xml:space="preserve">Moving ahead, the Group will continue its focus on the R &amp; D and overseas sales and marketing effort.  Barring unforeseen circumstances, the directors </t>
  </si>
  <si>
    <t>view the fiscal year 2005 will be encouraging.</t>
  </si>
  <si>
    <t>No profit forecast was announced hence there was no comparison between actual result and forecast.</t>
  </si>
  <si>
    <t xml:space="preserve">The company currently has MCS Status and have been granted pioneer status, therefore there is no taxation in the current quarter.  For its </t>
  </si>
  <si>
    <t>subsidiaries, no taxable profit is expected due to the losses made in prior years.</t>
  </si>
  <si>
    <t>There were no issuances, cancellations, repurchases, resale and repayments of debt and equity securities.</t>
  </si>
  <si>
    <t>and slow adoption of the wireless technology.</t>
  </si>
  <si>
    <t>There are no changes in estimates of amount reported that will have a material effect in the current interim period.</t>
  </si>
  <si>
    <t>of RM356,000 in the immediate preceding quarter mainly  due to rapid price erosion of the wireless products</t>
  </si>
  <si>
    <t>Additional Informations As Per Mesdeq Market Listing Requirement</t>
  </si>
  <si>
    <t xml:space="preserve"> of the wireless products and slow adoption of the wireless technology.</t>
  </si>
  <si>
    <t>a decline as compared to RM4.107million in the preceding year.  The decline was due to rapid price erosion</t>
  </si>
  <si>
    <t>During the quarter ended 31 March 2005 the Group showed marginal profit before taxation of RM5,000 on the back of revenue of RM1.451million,</t>
  </si>
  <si>
    <t>The Directors of Palette are of the opinion that the outcome of the suit is faily favourable.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</si>
</sst>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_-* #,##0.0_-;\-* #,##0.0_-;_-* &quot;-&quot;?_-;_-@_-"/>
    <numFmt numFmtId="176" formatCode="_(* #,##0.0_);_(* \(#,##0.0\);_(* &quot;-&quot;?_);_(@_)"/>
    <numFmt numFmtId="177" formatCode="_(* #,##0_);_(* \(#,##0\);_(* &quot;-&quot;?_);_(@_)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  <numFmt numFmtId="181" formatCode="[$-409]dddd\,\ mmmm\ dd\,\ yyyy"/>
    <numFmt numFmtId="182" formatCode="[$-409]d\-mmm\-yy;@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73" fontId="0" fillId="0" borderId="0" xfId="15" applyNumberFormat="1" applyAlignment="1">
      <alignment/>
    </xf>
    <xf numFmtId="173" fontId="0" fillId="0" borderId="0" xfId="15" applyNumberFormat="1" applyAlignment="1">
      <alignment horizontal="center"/>
    </xf>
    <xf numFmtId="173" fontId="0" fillId="0" borderId="0" xfId="15" applyNumberFormat="1" applyFont="1" applyAlignment="1">
      <alignment/>
    </xf>
    <xf numFmtId="173" fontId="0" fillId="0" borderId="0" xfId="15" applyNumberFormat="1" applyBorder="1" applyAlignment="1">
      <alignment/>
    </xf>
    <xf numFmtId="173" fontId="0" fillId="0" borderId="0" xfId="15" applyNumberFormat="1" applyBorder="1" applyAlignment="1">
      <alignment horizontal="center"/>
    </xf>
    <xf numFmtId="173" fontId="0" fillId="0" borderId="0" xfId="15" applyNumberFormat="1" applyFont="1" applyBorder="1" applyAlignment="1">
      <alignment/>
    </xf>
    <xf numFmtId="173" fontId="1" fillId="0" borderId="0" xfId="15" applyNumberFormat="1" applyFont="1" applyAlignment="1">
      <alignment/>
    </xf>
    <xf numFmtId="0" fontId="0" fillId="0" borderId="0" xfId="0" applyAlignment="1">
      <alignment horizontal="justify"/>
    </xf>
    <xf numFmtId="0" fontId="0" fillId="0" borderId="0" xfId="0" applyFont="1" applyAlignment="1">
      <alignment/>
    </xf>
    <xf numFmtId="173" fontId="0" fillId="0" borderId="0" xfId="15" applyNumberFormat="1" applyFont="1" applyAlignment="1">
      <alignment horizontal="center"/>
    </xf>
    <xf numFmtId="173" fontId="0" fillId="0" borderId="0" xfId="0" applyNumberFormat="1" applyAlignment="1">
      <alignment horizontal="center"/>
    </xf>
    <xf numFmtId="179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73" fontId="0" fillId="0" borderId="0" xfId="15" applyNumberFormat="1" applyFill="1" applyAlignment="1">
      <alignment/>
    </xf>
    <xf numFmtId="9" fontId="0" fillId="0" borderId="0" xfId="2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3" fontId="0" fillId="0" borderId="0" xfId="15" applyNumberFormat="1" applyFont="1" applyFill="1" applyAlignment="1">
      <alignment/>
    </xf>
    <xf numFmtId="173" fontId="1" fillId="0" borderId="0" xfId="15" applyNumberFormat="1" applyFont="1" applyFill="1" applyAlignment="1">
      <alignment horizontal="center"/>
    </xf>
    <xf numFmtId="173" fontId="1" fillId="0" borderId="0" xfId="15" applyNumberFormat="1" applyFont="1" applyFill="1" applyAlignment="1" quotePrefix="1">
      <alignment horizontal="center"/>
    </xf>
    <xf numFmtId="173" fontId="0" fillId="0" borderId="0" xfId="15" applyNumberFormat="1" applyFont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 quotePrefix="1">
      <alignment horizontal="left"/>
    </xf>
    <xf numFmtId="0" fontId="1" fillId="0" borderId="0" xfId="0" applyFont="1" applyFill="1" applyAlignment="1">
      <alignment/>
    </xf>
    <xf numFmtId="173" fontId="0" fillId="0" borderId="0" xfId="0" applyNumberFormat="1" applyFill="1" applyAlignment="1">
      <alignment/>
    </xf>
    <xf numFmtId="9" fontId="0" fillId="0" borderId="0" xfId="2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 quotePrefix="1">
      <alignment/>
    </xf>
    <xf numFmtId="43" fontId="0" fillId="0" borderId="0" xfId="0" applyNumberFormat="1" applyFill="1" applyBorder="1" applyAlignment="1">
      <alignment horizontal="center"/>
    </xf>
    <xf numFmtId="17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 horizontal="left"/>
    </xf>
    <xf numFmtId="15" fontId="4" fillId="0" borderId="0" xfId="0" applyNumberFormat="1" applyFont="1" applyFill="1" applyAlignment="1" quotePrefix="1">
      <alignment horizontal="left"/>
    </xf>
    <xf numFmtId="173" fontId="0" fillId="0" borderId="0" xfId="15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73" fontId="0" fillId="0" borderId="0" xfId="15" applyNumberFormat="1" applyFont="1" applyFill="1" applyBorder="1" applyAlignment="1">
      <alignment horizontal="center"/>
    </xf>
    <xf numFmtId="177" fontId="0" fillId="0" borderId="0" xfId="0" applyNumberFormat="1" applyFill="1" applyBorder="1" applyAlignment="1">
      <alignment/>
    </xf>
    <xf numFmtId="0" fontId="0" fillId="0" borderId="0" xfId="0" applyFill="1" applyBorder="1" applyAlignment="1" quotePrefix="1">
      <alignment/>
    </xf>
    <xf numFmtId="9" fontId="0" fillId="0" borderId="0" xfId="21" applyFont="1" applyFill="1" applyAlignment="1">
      <alignment/>
    </xf>
    <xf numFmtId="173" fontId="0" fillId="0" borderId="0" xfId="15" applyNumberFormat="1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 quotePrefix="1">
      <alignment/>
    </xf>
    <xf numFmtId="43" fontId="0" fillId="0" borderId="0" xfId="0" applyNumberFormat="1" applyFill="1" applyAlignment="1">
      <alignment/>
    </xf>
    <xf numFmtId="173" fontId="0" fillId="0" borderId="0" xfId="15" applyNumberFormat="1" applyFill="1" applyAlignment="1">
      <alignment horizontal="center"/>
    </xf>
    <xf numFmtId="173" fontId="0" fillId="0" borderId="0" xfId="15" applyNumberFormat="1" applyFill="1" applyBorder="1" applyAlignment="1">
      <alignment horizontal="center"/>
    </xf>
    <xf numFmtId="15" fontId="0" fillId="0" borderId="0" xfId="0" applyNumberFormat="1" applyFill="1" applyAlignment="1" quotePrefix="1">
      <alignment horizontal="center"/>
    </xf>
    <xf numFmtId="9" fontId="0" fillId="0" borderId="0" xfId="21" applyFill="1" applyAlignment="1">
      <alignment/>
    </xf>
    <xf numFmtId="0" fontId="7" fillId="0" borderId="0" xfId="0" applyFont="1" applyAlignment="1">
      <alignment/>
    </xf>
    <xf numFmtId="173" fontId="0" fillId="0" borderId="1" xfId="15" applyNumberFormat="1" applyFill="1" applyBorder="1" applyAlignment="1">
      <alignment horizontal="center"/>
    </xf>
    <xf numFmtId="38" fontId="0" fillId="0" borderId="0" xfId="15" applyNumberFormat="1" applyFont="1" applyFill="1" applyAlignment="1">
      <alignment/>
    </xf>
    <xf numFmtId="38" fontId="0" fillId="0" borderId="0" xfId="0" applyNumberFormat="1" applyFont="1" applyAlignment="1">
      <alignment/>
    </xf>
    <xf numFmtId="38" fontId="0" fillId="0" borderId="2" xfId="15" applyNumberFormat="1" applyFont="1" applyFill="1" applyBorder="1" applyAlignment="1">
      <alignment/>
    </xf>
    <xf numFmtId="38" fontId="0" fillId="0" borderId="2" xfId="0" applyNumberFormat="1" applyFont="1" applyBorder="1" applyAlignment="1">
      <alignment/>
    </xf>
    <xf numFmtId="38" fontId="0" fillId="0" borderId="3" xfId="0" applyNumberFormat="1" applyFont="1" applyBorder="1" applyAlignment="1">
      <alignment/>
    </xf>
    <xf numFmtId="38" fontId="0" fillId="0" borderId="0" xfId="15" applyNumberFormat="1" applyFont="1" applyFill="1" applyBorder="1" applyAlignment="1">
      <alignment/>
    </xf>
    <xf numFmtId="38" fontId="0" fillId="0" borderId="0" xfId="0" applyNumberFormat="1" applyFont="1" applyBorder="1" applyAlignment="1">
      <alignment/>
    </xf>
    <xf numFmtId="38" fontId="0" fillId="0" borderId="4" xfId="0" applyNumberFormat="1" applyFont="1" applyBorder="1" applyAlignment="1">
      <alignment/>
    </xf>
    <xf numFmtId="38" fontId="0" fillId="0" borderId="0" xfId="15" applyNumberFormat="1" applyAlignment="1">
      <alignment/>
    </xf>
    <xf numFmtId="38" fontId="0" fillId="0" borderId="0" xfId="15" applyNumberFormat="1" applyFont="1" applyAlignment="1">
      <alignment/>
    </xf>
    <xf numFmtId="38" fontId="0" fillId="0" borderId="4" xfId="15" applyNumberFormat="1" applyBorder="1" applyAlignment="1">
      <alignment/>
    </xf>
    <xf numFmtId="38" fontId="0" fillId="0" borderId="0" xfId="15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Fill="1" applyAlignment="1">
      <alignment horizontal="center"/>
    </xf>
    <xf numFmtId="38" fontId="0" fillId="0" borderId="0" xfId="0" applyNumberFormat="1" applyAlignment="1">
      <alignment/>
    </xf>
    <xf numFmtId="38" fontId="0" fillId="0" borderId="0" xfId="15" applyNumberFormat="1" applyAlignment="1">
      <alignment/>
    </xf>
    <xf numFmtId="38" fontId="0" fillId="0" borderId="2" xfId="15" applyNumberFormat="1" applyBorder="1" applyAlignment="1">
      <alignment/>
    </xf>
    <xf numFmtId="38" fontId="0" fillId="0" borderId="0" xfId="15" applyNumberFormat="1" applyFill="1" applyAlignment="1">
      <alignment/>
    </xf>
    <xf numFmtId="38" fontId="0" fillId="0" borderId="2" xfId="15" applyNumberFormat="1" applyFill="1" applyBorder="1" applyAlignment="1">
      <alignment/>
    </xf>
    <xf numFmtId="38" fontId="0" fillId="0" borderId="4" xfId="15" applyNumberFormat="1" applyBorder="1" applyAlignment="1">
      <alignment/>
    </xf>
    <xf numFmtId="4" fontId="0" fillId="0" borderId="0" xfId="15" applyNumberFormat="1" applyAlignment="1">
      <alignment horizontal="right"/>
    </xf>
    <xf numFmtId="4" fontId="0" fillId="0" borderId="1" xfId="15" applyNumberFormat="1" applyBorder="1" applyAlignment="1">
      <alignment horizontal="right"/>
    </xf>
    <xf numFmtId="43" fontId="0" fillId="0" borderId="0" xfId="15" applyAlignment="1">
      <alignment/>
    </xf>
    <xf numFmtId="43" fontId="0" fillId="0" borderId="0" xfId="15" applyFill="1" applyAlignment="1">
      <alignment horizontal="center"/>
    </xf>
    <xf numFmtId="38" fontId="0" fillId="0" borderId="0" xfId="15" applyNumberFormat="1" applyAlignment="1">
      <alignment horizontal="right"/>
    </xf>
    <xf numFmtId="38" fontId="0" fillId="0" borderId="0" xfId="15" applyNumberFormat="1" applyFill="1" applyAlignment="1">
      <alignment horizontal="right"/>
    </xf>
    <xf numFmtId="38" fontId="0" fillId="0" borderId="0" xfId="15" applyNumberFormat="1" applyBorder="1" applyAlignment="1">
      <alignment horizontal="right"/>
    </xf>
    <xf numFmtId="38" fontId="0" fillId="0" borderId="0" xfId="15" applyNumberFormat="1" applyFill="1" applyBorder="1" applyAlignment="1">
      <alignment horizontal="right"/>
    </xf>
    <xf numFmtId="38" fontId="0" fillId="0" borderId="0" xfId="0" applyNumberFormat="1" applyAlignment="1">
      <alignment horizontal="right"/>
    </xf>
    <xf numFmtId="38" fontId="0" fillId="0" borderId="2" xfId="15" applyNumberFormat="1" applyBorder="1" applyAlignment="1">
      <alignment horizontal="right"/>
    </xf>
    <xf numFmtId="38" fontId="0" fillId="0" borderId="2" xfId="15" applyNumberFormat="1" applyFill="1" applyBorder="1" applyAlignment="1">
      <alignment horizontal="right"/>
    </xf>
    <xf numFmtId="38" fontId="1" fillId="0" borderId="3" xfId="15" applyNumberFormat="1" applyFont="1" applyFill="1" applyBorder="1" applyAlignment="1">
      <alignment horizontal="right"/>
    </xf>
    <xf numFmtId="38" fontId="1" fillId="0" borderId="0" xfId="15" applyNumberFormat="1" applyFont="1" applyBorder="1" applyAlignment="1">
      <alignment horizontal="right"/>
    </xf>
    <xf numFmtId="38" fontId="1" fillId="0" borderId="4" xfId="15" applyNumberFormat="1" applyFont="1" applyFill="1" applyBorder="1" applyAlignment="1">
      <alignment horizontal="right"/>
    </xf>
    <xf numFmtId="38" fontId="1" fillId="0" borderId="0" xfId="15" applyNumberFormat="1" applyFont="1" applyAlignment="1">
      <alignment horizontal="right"/>
    </xf>
    <xf numFmtId="38" fontId="1" fillId="0" borderId="0" xfId="15" applyNumberFormat="1" applyFont="1" applyFill="1" applyAlignment="1">
      <alignment horizontal="right"/>
    </xf>
    <xf numFmtId="38" fontId="1" fillId="0" borderId="0" xfId="15" applyNumberFormat="1" applyFont="1" applyFill="1" applyBorder="1" applyAlignment="1">
      <alignment horizontal="right"/>
    </xf>
    <xf numFmtId="38" fontId="1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center"/>
    </xf>
    <xf numFmtId="43" fontId="1" fillId="0" borderId="0" xfId="15" applyFont="1" applyFill="1" applyBorder="1" applyAlignment="1">
      <alignment/>
    </xf>
    <xf numFmtId="43" fontId="0" fillId="0" borderId="1" xfId="15" applyNumberFormat="1" applyFill="1" applyBorder="1" applyAlignment="1">
      <alignment horizontal="center"/>
    </xf>
    <xf numFmtId="173" fontId="0" fillId="0" borderId="1" xfId="15" applyNumberFormat="1" applyFont="1" applyFill="1" applyBorder="1" applyAlignment="1">
      <alignment horizontal="center"/>
    </xf>
    <xf numFmtId="173" fontId="1" fillId="0" borderId="4" xfId="15" applyNumberFormat="1" applyFont="1" applyFill="1" applyBorder="1" applyAlignment="1">
      <alignment/>
    </xf>
    <xf numFmtId="182" fontId="1" fillId="0" borderId="0" xfId="0" applyNumberFormat="1" applyFont="1" applyFill="1" applyAlignment="1">
      <alignment horizontal="center"/>
    </xf>
    <xf numFmtId="182" fontId="1" fillId="0" borderId="0" xfId="0" applyNumberFormat="1" applyFont="1" applyFill="1" applyAlignment="1" quotePrefix="1">
      <alignment horizontal="center"/>
    </xf>
    <xf numFmtId="15" fontId="1" fillId="0" borderId="0" xfId="0" applyNumberFormat="1" applyFont="1" applyFill="1" applyAlignment="1" quotePrefix="1">
      <alignment horizontal="center"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 quotePrefix="1">
      <alignment horizontal="center"/>
    </xf>
    <xf numFmtId="16" fontId="1" fillId="0" borderId="0" xfId="0" applyNumberFormat="1" applyFont="1" applyAlignment="1">
      <alignment horizontal="center"/>
    </xf>
    <xf numFmtId="16" fontId="1" fillId="0" borderId="0" xfId="0" applyNumberFormat="1" applyFont="1" applyFill="1" applyAlignment="1" quotePrefix="1">
      <alignment horizontal="center"/>
    </xf>
    <xf numFmtId="16" fontId="1" fillId="0" borderId="0" xfId="0" applyNumberFormat="1" applyFont="1" applyFill="1" applyAlignment="1">
      <alignment horizontal="center"/>
    </xf>
    <xf numFmtId="173" fontId="1" fillId="0" borderId="0" xfId="15" applyNumberFormat="1" applyFont="1" applyAlignment="1">
      <alignment horizontal="center"/>
    </xf>
    <xf numFmtId="0" fontId="7" fillId="0" borderId="0" xfId="0" applyFont="1" applyFill="1" applyAlignment="1">
      <alignment/>
    </xf>
    <xf numFmtId="173" fontId="1" fillId="0" borderId="5" xfId="15" applyNumberFormat="1" applyFont="1" applyFill="1" applyBorder="1" applyAlignment="1">
      <alignment/>
    </xf>
    <xf numFmtId="173" fontId="1" fillId="0" borderId="0" xfId="15" applyNumberFormat="1" applyFont="1" applyFill="1" applyAlignment="1">
      <alignment/>
    </xf>
    <xf numFmtId="173" fontId="1" fillId="0" borderId="4" xfId="15" applyNumberFormat="1" applyFont="1" applyFill="1" applyBorder="1" applyAlignment="1">
      <alignment horizontal="center"/>
    </xf>
    <xf numFmtId="173" fontId="0" fillId="0" borderId="0" xfId="15" applyNumberFormat="1" applyFont="1" applyFill="1" applyAlignment="1">
      <alignment horizontal="center"/>
    </xf>
    <xf numFmtId="173" fontId="1" fillId="0" borderId="4" xfId="15" applyNumberFormat="1" applyFont="1" applyFill="1" applyBorder="1" applyAlignment="1">
      <alignment/>
    </xf>
    <xf numFmtId="173" fontId="1" fillId="0" borderId="0" xfId="15" applyNumberFormat="1" applyFont="1" applyFill="1" applyBorder="1" applyAlignment="1">
      <alignment/>
    </xf>
    <xf numFmtId="173" fontId="1" fillId="0" borderId="0" xfId="15" applyNumberFormat="1" applyFont="1" applyFill="1" applyBorder="1" applyAlignment="1">
      <alignment horizontal="center"/>
    </xf>
    <xf numFmtId="38" fontId="0" fillId="0" borderId="0" xfId="15" applyNumberFormat="1" applyFont="1" applyFill="1" applyBorder="1" applyAlignment="1">
      <alignment horizontal="right"/>
    </xf>
    <xf numFmtId="38" fontId="0" fillId="0" borderId="0" xfId="15" applyNumberFormat="1" applyFont="1" applyBorder="1" applyAlignment="1">
      <alignment horizontal="right"/>
    </xf>
    <xf numFmtId="173" fontId="0" fillId="0" borderId="0" xfId="15" applyNumberFormat="1" applyFont="1" applyFill="1" applyAlignment="1">
      <alignment horizontal="center"/>
    </xf>
    <xf numFmtId="173" fontId="0" fillId="0" borderId="0" xfId="0" applyNumberFormat="1" applyFont="1" applyAlignment="1">
      <alignment/>
    </xf>
    <xf numFmtId="43" fontId="0" fillId="0" borderId="1" xfId="15" applyFill="1" applyBorder="1" applyAlignment="1">
      <alignment horizontal="center"/>
    </xf>
    <xf numFmtId="43" fontId="0" fillId="0" borderId="1" xfId="15" applyFont="1" applyBorder="1" applyAlignment="1" quotePrefix="1">
      <alignment horizontal="right"/>
    </xf>
    <xf numFmtId="173" fontId="0" fillId="0" borderId="0" xfId="15" applyNumberFormat="1" applyFill="1" applyAlignment="1">
      <alignment horizontal="center"/>
    </xf>
    <xf numFmtId="0" fontId="7" fillId="0" borderId="0" xfId="0" applyFont="1" applyFill="1" applyAlignment="1">
      <alignment horizontal="left"/>
    </xf>
    <xf numFmtId="173" fontId="0" fillId="0" borderId="0" xfId="15" applyNumberFormat="1" applyFill="1" applyBorder="1" applyAlignment="1">
      <alignment horizontal="center"/>
    </xf>
    <xf numFmtId="0" fontId="7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workbookViewId="0" topLeftCell="A1">
      <pane xSplit="1" ySplit="11" topLeftCell="B27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27" sqref="A27"/>
    </sheetView>
  </sheetViews>
  <sheetFormatPr defaultColWidth="9.140625" defaultRowHeight="12.75"/>
  <cols>
    <col min="1" max="1" width="54.57421875" style="0" customWidth="1"/>
    <col min="2" max="2" width="14.8515625" style="0" bestFit="1" customWidth="1"/>
    <col min="3" max="3" width="1.7109375" style="0" customWidth="1"/>
    <col min="4" max="4" width="12.57421875" style="48" bestFit="1" customWidth="1"/>
    <col min="5" max="5" width="2.00390625" style="0" customWidth="1"/>
    <col min="6" max="6" width="10.28125" style="3" bestFit="1" customWidth="1"/>
    <col min="7" max="7" width="2.00390625" style="0" customWidth="1"/>
    <col min="8" max="8" width="11.28125" style="3" bestFit="1" customWidth="1"/>
  </cols>
  <sheetData>
    <row r="1" ht="12.75">
      <c r="A1" s="1" t="str">
        <f>+'IS'!A1</f>
        <v>PALETTE MULTIMEDIA BERHAD </v>
      </c>
    </row>
    <row r="2" ht="12.75">
      <c r="A2" s="2" t="str">
        <f>+'IS'!A2</f>
        <v>(Company No.: 420056-K)</v>
      </c>
    </row>
    <row r="4" ht="12.75">
      <c r="A4" s="1" t="s">
        <v>179</v>
      </c>
    </row>
    <row r="5" ht="12.75">
      <c r="A5" s="1"/>
    </row>
    <row r="6" ht="12.75">
      <c r="B6" s="3"/>
    </row>
    <row r="7" spans="2:4" ht="12.75">
      <c r="B7" s="103" t="s">
        <v>15</v>
      </c>
      <c r="C7" s="16"/>
      <c r="D7" s="95" t="s">
        <v>15</v>
      </c>
    </row>
    <row r="8" spans="2:4" ht="12.75">
      <c r="B8" s="104" t="s">
        <v>108</v>
      </c>
      <c r="D8" s="106" t="s">
        <v>123</v>
      </c>
    </row>
    <row r="9" spans="2:4" ht="12.75">
      <c r="B9" s="103">
        <v>2005</v>
      </c>
      <c r="D9" s="95">
        <v>2004</v>
      </c>
    </row>
    <row r="10" spans="2:4" ht="12.75">
      <c r="B10" s="105" t="s">
        <v>1</v>
      </c>
      <c r="D10" s="107" t="s">
        <v>33</v>
      </c>
    </row>
    <row r="11" spans="2:4" ht="12.75">
      <c r="B11" s="103" t="s">
        <v>5</v>
      </c>
      <c r="D11" s="95" t="s">
        <v>5</v>
      </c>
    </row>
    <row r="12" spans="2:4" ht="12.75">
      <c r="B12" s="69"/>
      <c r="C12" s="69"/>
      <c r="D12" s="70"/>
    </row>
    <row r="13" spans="1:8" s="4" customFormat="1" ht="12.75">
      <c r="A13" s="10" t="s">
        <v>16</v>
      </c>
      <c r="B13" s="81">
        <v>567</v>
      </c>
      <c r="C13" s="81"/>
      <c r="D13" s="82">
        <v>462</v>
      </c>
      <c r="F13" s="5"/>
      <c r="H13" s="5"/>
    </row>
    <row r="14" spans="1:8" s="4" customFormat="1" ht="12.75">
      <c r="A14" s="10"/>
      <c r="B14" s="81"/>
      <c r="C14" s="81"/>
      <c r="D14" s="82"/>
      <c r="F14" s="5"/>
      <c r="H14" s="5"/>
    </row>
    <row r="15" spans="1:8" s="4" customFormat="1" ht="12.75">
      <c r="A15" s="10" t="s">
        <v>128</v>
      </c>
      <c r="B15" s="81">
        <v>19082</v>
      </c>
      <c r="C15" s="81"/>
      <c r="D15" s="82">
        <v>19068</v>
      </c>
      <c r="F15" s="5"/>
      <c r="H15" s="5"/>
    </row>
    <row r="16" spans="1:8" s="4" customFormat="1" ht="12.75">
      <c r="A16" s="10"/>
      <c r="B16" s="81"/>
      <c r="C16" s="81"/>
      <c r="D16" s="82"/>
      <c r="F16" s="5"/>
      <c r="H16" s="5"/>
    </row>
    <row r="17" spans="1:8" s="4" customFormat="1" ht="12.75">
      <c r="A17" s="10" t="s">
        <v>17</v>
      </c>
      <c r="B17" s="81"/>
      <c r="C17" s="81"/>
      <c r="D17" s="82"/>
      <c r="F17" s="5"/>
      <c r="H17" s="5"/>
    </row>
    <row r="18" spans="1:8" s="4" customFormat="1" ht="12.75">
      <c r="A18" s="9" t="s">
        <v>129</v>
      </c>
      <c r="B18" s="83">
        <v>5298</v>
      </c>
      <c r="C18" s="83"/>
      <c r="D18" s="84">
        <v>4955</v>
      </c>
      <c r="E18" s="7"/>
      <c r="F18" s="8"/>
      <c r="G18" s="7"/>
      <c r="H18" s="5"/>
    </row>
    <row r="19" spans="1:8" s="4" customFormat="1" ht="12.75">
      <c r="A19" s="9" t="s">
        <v>130</v>
      </c>
      <c r="B19" s="83">
        <v>10099</v>
      </c>
      <c r="C19" s="83"/>
      <c r="D19" s="84">
        <v>12008</v>
      </c>
      <c r="E19" s="7"/>
      <c r="F19" s="8"/>
      <c r="G19" s="7"/>
      <c r="H19" s="5"/>
    </row>
    <row r="20" spans="1:8" s="4" customFormat="1" ht="12.75">
      <c r="A20" s="9" t="s">
        <v>131</v>
      </c>
      <c r="B20" s="83">
        <f>13827+699</f>
        <v>14526</v>
      </c>
      <c r="C20" s="83"/>
      <c r="D20" s="84">
        <v>14269</v>
      </c>
      <c r="E20" s="7"/>
      <c r="F20" s="8"/>
      <c r="G20" s="7"/>
      <c r="H20" s="5"/>
    </row>
    <row r="21" spans="1:8" s="4" customFormat="1" ht="12.75">
      <c r="A21" s="9"/>
      <c r="B21" s="88">
        <f>SUM(B18:B20)</f>
        <v>29923</v>
      </c>
      <c r="C21" s="89"/>
      <c r="D21" s="88">
        <f>SUM(D18:D20)</f>
        <v>31232</v>
      </c>
      <c r="E21" s="7"/>
      <c r="F21" s="8"/>
      <c r="G21" s="7"/>
      <c r="H21" s="5"/>
    </row>
    <row r="22" spans="1:8" s="4" customFormat="1" ht="12.75">
      <c r="A22" s="9"/>
      <c r="B22" s="83"/>
      <c r="C22" s="83"/>
      <c r="D22" s="84"/>
      <c r="E22" s="7"/>
      <c r="F22" s="8"/>
      <c r="G22" s="7"/>
      <c r="H22" s="5"/>
    </row>
    <row r="23" spans="1:8" s="4" customFormat="1" ht="12.75">
      <c r="A23" s="10" t="s">
        <v>18</v>
      </c>
      <c r="B23" s="83"/>
      <c r="C23" s="83"/>
      <c r="D23" s="84"/>
      <c r="E23" s="7"/>
      <c r="F23" s="8"/>
      <c r="G23" s="7"/>
      <c r="H23" s="5"/>
    </row>
    <row r="24" spans="1:8" s="4" customFormat="1" ht="12.75">
      <c r="A24" s="9" t="s">
        <v>19</v>
      </c>
      <c r="B24" s="83">
        <v>16032</v>
      </c>
      <c r="C24" s="83"/>
      <c r="D24" s="84">
        <v>18030</v>
      </c>
      <c r="E24" s="7"/>
      <c r="F24" s="8"/>
      <c r="G24" s="7"/>
      <c r="H24" s="5"/>
    </row>
    <row r="25" spans="1:8" s="4" customFormat="1" ht="12.75">
      <c r="A25" s="9" t="s">
        <v>132</v>
      </c>
      <c r="B25" s="83">
        <f>2749+699+31</f>
        <v>3479</v>
      </c>
      <c r="C25" s="83"/>
      <c r="D25" s="84">
        <v>2631</v>
      </c>
      <c r="E25" s="7"/>
      <c r="F25" s="8"/>
      <c r="G25" s="7"/>
      <c r="H25" s="5"/>
    </row>
    <row r="26" spans="1:8" s="4" customFormat="1" ht="12.75">
      <c r="A26" s="9" t="s">
        <v>12</v>
      </c>
      <c r="B26" s="118" t="s">
        <v>180</v>
      </c>
      <c r="C26" s="83"/>
      <c r="D26" s="84">
        <v>1</v>
      </c>
      <c r="E26" s="7"/>
      <c r="F26" s="8"/>
      <c r="G26" s="7"/>
      <c r="H26" s="5"/>
    </row>
    <row r="27" spans="1:8" s="4" customFormat="1" ht="12.75">
      <c r="A27" s="7"/>
      <c r="B27" s="88">
        <f>+SUM(B24:B26)</f>
        <v>19511</v>
      </c>
      <c r="C27" s="89"/>
      <c r="D27" s="88">
        <f>+SUM(D24:D26)</f>
        <v>20662</v>
      </c>
      <c r="E27" s="7"/>
      <c r="F27" s="8"/>
      <c r="G27" s="7"/>
      <c r="H27" s="5"/>
    </row>
    <row r="28" spans="2:8" s="4" customFormat="1" ht="12.75">
      <c r="B28" s="81"/>
      <c r="C28" s="81"/>
      <c r="D28" s="82"/>
      <c r="F28" s="5"/>
      <c r="H28" s="5"/>
    </row>
    <row r="29" spans="1:8" s="4" customFormat="1" ht="12.75">
      <c r="A29" s="10" t="s">
        <v>20</v>
      </c>
      <c r="B29" s="92">
        <f>+B21-B27</f>
        <v>10412</v>
      </c>
      <c r="C29" s="91"/>
      <c r="D29" s="92">
        <f>+D21-D27</f>
        <v>10570</v>
      </c>
      <c r="F29" s="5"/>
      <c r="H29" s="5"/>
    </row>
    <row r="30" spans="2:8" s="4" customFormat="1" ht="12.75">
      <c r="B30" s="81"/>
      <c r="C30" s="81"/>
      <c r="D30" s="82"/>
      <c r="F30" s="5"/>
      <c r="H30" s="5"/>
    </row>
    <row r="31" spans="2:8" s="4" customFormat="1" ht="13.5" thickBot="1">
      <c r="B31" s="90">
        <f>+B29+B13+B15</f>
        <v>30061</v>
      </c>
      <c r="C31" s="91"/>
      <c r="D31" s="90">
        <f>+D29+D13+D15</f>
        <v>30100</v>
      </c>
      <c r="F31" s="5"/>
      <c r="H31" s="5"/>
    </row>
    <row r="32" spans="2:8" s="4" customFormat="1" ht="12.75">
      <c r="B32" s="81"/>
      <c r="C32" s="81"/>
      <c r="D32" s="82"/>
      <c r="F32" s="5"/>
      <c r="H32" s="5"/>
    </row>
    <row r="33" spans="1:4" ht="12.75">
      <c r="A33" s="1" t="s">
        <v>21</v>
      </c>
      <c r="B33" s="81">
        <f>+Equity!B24</f>
        <v>26400</v>
      </c>
      <c r="C33" s="85"/>
      <c r="D33" s="82">
        <v>26400</v>
      </c>
    </row>
    <row r="34" spans="1:4" ht="12.75">
      <c r="A34" s="1" t="s">
        <v>22</v>
      </c>
      <c r="B34" s="86">
        <v>3363</v>
      </c>
      <c r="C34" s="85"/>
      <c r="D34" s="87">
        <v>3402</v>
      </c>
    </row>
    <row r="35" spans="1:4" ht="12.75">
      <c r="A35" s="1"/>
      <c r="B35" s="93">
        <f>+B33+B34</f>
        <v>29763</v>
      </c>
      <c r="C35" s="94"/>
      <c r="D35" s="93">
        <f>+D33+D34</f>
        <v>29802</v>
      </c>
    </row>
    <row r="36" spans="1:4" ht="12.75">
      <c r="A36" s="1"/>
      <c r="B36" s="83"/>
      <c r="C36" s="85"/>
      <c r="D36" s="84"/>
    </row>
    <row r="37" spans="1:4" ht="12.75">
      <c r="A37" s="1" t="s">
        <v>147</v>
      </c>
      <c r="B37" s="83">
        <v>22</v>
      </c>
      <c r="C37" s="85"/>
      <c r="D37" s="84">
        <v>22</v>
      </c>
    </row>
    <row r="38" spans="1:4" ht="12.75">
      <c r="A38" s="1"/>
      <c r="B38" s="83"/>
      <c r="C38" s="85"/>
      <c r="D38" s="84"/>
    </row>
    <row r="39" spans="1:4" ht="12.75">
      <c r="A39" s="1" t="s">
        <v>133</v>
      </c>
      <c r="B39" s="83"/>
      <c r="C39" s="85"/>
      <c r="D39" s="84"/>
    </row>
    <row r="40" spans="1:4" ht="12.75">
      <c r="A40" s="12" t="s">
        <v>134</v>
      </c>
      <c r="B40" s="83">
        <f>307-31</f>
        <v>276</v>
      </c>
      <c r="C40" s="85"/>
      <c r="D40" s="84">
        <v>276</v>
      </c>
    </row>
    <row r="41" spans="1:4" ht="12.75">
      <c r="A41" s="12"/>
      <c r="B41" s="83"/>
      <c r="C41" s="85"/>
      <c r="D41" s="117"/>
    </row>
    <row r="42" spans="1:4" ht="12.75">
      <c r="A42" s="1"/>
      <c r="B42" s="83"/>
      <c r="C42" s="85"/>
      <c r="D42" s="84"/>
    </row>
    <row r="43" spans="1:4" ht="13.5" thickBot="1">
      <c r="A43" s="1" t="s">
        <v>23</v>
      </c>
      <c r="B43" s="90">
        <f>SUM(B35:B42)</f>
        <v>30061</v>
      </c>
      <c r="C43" s="94"/>
      <c r="D43" s="90">
        <f>SUM(D35:D42)</f>
        <v>30100</v>
      </c>
    </row>
    <row r="44" spans="2:8" ht="12.75">
      <c r="B44" s="79"/>
      <c r="C44" s="79"/>
      <c r="D44" s="80"/>
      <c r="F44" s="14"/>
      <c r="H44" s="15"/>
    </row>
    <row r="45" spans="2:8" ht="12.75">
      <c r="B45" s="79"/>
      <c r="C45" s="79"/>
      <c r="D45" s="80"/>
      <c r="F45" s="14"/>
      <c r="H45" s="15"/>
    </row>
    <row r="46" spans="1:8" ht="12.75">
      <c r="A46" t="s">
        <v>155</v>
      </c>
      <c r="B46" s="80">
        <f>+(B35-B15)/(B33*4)*100</f>
        <v>10.114583333333334</v>
      </c>
      <c r="C46" s="79"/>
      <c r="D46" s="80">
        <f>+(D35-D15)/(D33*4)*100</f>
        <v>10.164772727272728</v>
      </c>
      <c r="F46" s="14"/>
      <c r="H46" s="15"/>
    </row>
    <row r="47" spans="1:4" ht="12.75">
      <c r="A47" s="6" t="s">
        <v>92</v>
      </c>
      <c r="B47" s="69"/>
      <c r="C47" s="69"/>
      <c r="D47" s="70"/>
    </row>
    <row r="48" ht="12.75">
      <c r="A48" s="6" t="s">
        <v>24</v>
      </c>
    </row>
    <row r="49" ht="12.75">
      <c r="A49" s="10" t="s">
        <v>140</v>
      </c>
    </row>
    <row r="50" ht="12.75">
      <c r="A50" s="10" t="s">
        <v>181</v>
      </c>
    </row>
    <row r="51" ht="12.75">
      <c r="A51" s="1" t="s">
        <v>152</v>
      </c>
    </row>
  </sheetData>
  <printOptions/>
  <pageMargins left="0.75" right="0.75" top="0.5" bottom="0.75" header="0.5" footer="0.5"/>
  <pageSetup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view="pageBreakPreview" zoomScale="60" zoomScaleNormal="75" workbookViewId="0" topLeftCell="A8">
      <pane xSplit="1" ySplit="7" topLeftCell="B15" activePane="bottomRight" state="frozen"/>
      <selection pane="topLeft" activeCell="A8" sqref="A8"/>
      <selection pane="topRight" activeCell="B8" sqref="B8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33.140625" style="0" customWidth="1"/>
    <col min="2" max="2" width="12.57421875" style="0" customWidth="1"/>
    <col min="3" max="3" width="1.7109375" style="0" customWidth="1"/>
    <col min="4" max="4" width="15.57421875" style="3" bestFit="1" customWidth="1"/>
    <col min="5" max="5" width="2.00390625" style="0" customWidth="1"/>
    <col min="6" max="6" width="12.28125" style="3" customWidth="1"/>
    <col min="7" max="7" width="2.00390625" style="0" customWidth="1"/>
    <col min="8" max="8" width="12.28125" style="3" customWidth="1"/>
  </cols>
  <sheetData>
    <row r="1" ht="12.75">
      <c r="A1" s="1" t="s">
        <v>125</v>
      </c>
    </row>
    <row r="2" ht="12.75">
      <c r="A2" s="2" t="s">
        <v>126</v>
      </c>
    </row>
    <row r="4" ht="12.75">
      <c r="A4" s="1" t="s">
        <v>0</v>
      </c>
    </row>
    <row r="5" ht="12.75">
      <c r="A5" s="1" t="s">
        <v>178</v>
      </c>
    </row>
    <row r="6" spans="1:2" ht="12.75">
      <c r="A6" s="1" t="s">
        <v>1</v>
      </c>
      <c r="B6" s="3"/>
    </row>
    <row r="7" spans="1:2" ht="12.75">
      <c r="A7" s="1"/>
      <c r="B7" s="3"/>
    </row>
    <row r="8" spans="1:2" ht="12.75">
      <c r="A8" s="1"/>
      <c r="B8" s="3"/>
    </row>
    <row r="9" spans="1:8" ht="12.75">
      <c r="A9" s="1"/>
      <c r="B9" s="103">
        <v>2005</v>
      </c>
      <c r="C9" s="1"/>
      <c r="D9" s="103">
        <v>2004</v>
      </c>
      <c r="E9" s="1"/>
      <c r="F9" s="103">
        <v>2005</v>
      </c>
      <c r="G9" s="1"/>
      <c r="H9" s="103">
        <v>2004</v>
      </c>
    </row>
    <row r="10" spans="1:8" ht="12.75">
      <c r="A10" s="1"/>
      <c r="B10" s="103" t="s">
        <v>2</v>
      </c>
      <c r="C10" s="1"/>
      <c r="D10" s="103" t="s">
        <v>6</v>
      </c>
      <c r="E10" s="1"/>
      <c r="F10" s="103" t="s">
        <v>2</v>
      </c>
      <c r="G10" s="1"/>
      <c r="H10" s="103" t="s">
        <v>2</v>
      </c>
    </row>
    <row r="11" spans="1:8" ht="12.75">
      <c r="A11" s="1"/>
      <c r="B11" s="103" t="s">
        <v>3</v>
      </c>
      <c r="C11" s="1"/>
      <c r="D11" s="103" t="s">
        <v>3</v>
      </c>
      <c r="E11" s="1"/>
      <c r="F11" s="103" t="s">
        <v>109</v>
      </c>
      <c r="G11" s="1"/>
      <c r="H11" s="103" t="s">
        <v>109</v>
      </c>
    </row>
    <row r="12" spans="1:8" ht="12.75">
      <c r="A12" s="1"/>
      <c r="B12" s="103" t="s">
        <v>4</v>
      </c>
      <c r="C12" s="1"/>
      <c r="D12" s="103" t="s">
        <v>4</v>
      </c>
      <c r="E12" s="1"/>
      <c r="F12" s="103" t="s">
        <v>7</v>
      </c>
      <c r="G12" s="1"/>
      <c r="H12" s="103" t="s">
        <v>7</v>
      </c>
    </row>
    <row r="13" spans="1:8" ht="12.75">
      <c r="A13" s="1"/>
      <c r="B13" s="104" t="s">
        <v>108</v>
      </c>
      <c r="C13" s="1"/>
      <c r="D13" s="104" t="s">
        <v>108</v>
      </c>
      <c r="E13" s="1"/>
      <c r="F13" s="103" t="s">
        <v>8</v>
      </c>
      <c r="G13" s="1"/>
      <c r="H13" s="103" t="s">
        <v>8</v>
      </c>
    </row>
    <row r="14" spans="1:10" ht="12.75">
      <c r="A14" s="1"/>
      <c r="B14" s="103" t="s">
        <v>5</v>
      </c>
      <c r="C14" s="1"/>
      <c r="D14" s="103" t="s">
        <v>5</v>
      </c>
      <c r="E14" s="1"/>
      <c r="F14" s="103" t="s">
        <v>5</v>
      </c>
      <c r="G14" s="1"/>
      <c r="H14" s="103" t="s">
        <v>5</v>
      </c>
      <c r="J14" s="49"/>
    </row>
    <row r="15" spans="2:8" ht="12.75">
      <c r="B15" s="71"/>
      <c r="C15" s="71"/>
      <c r="D15" s="71"/>
      <c r="E15" s="71"/>
      <c r="F15" s="71"/>
      <c r="G15" s="71"/>
      <c r="H15" s="71"/>
    </row>
    <row r="16" spans="1:12" s="4" customFormat="1" ht="12.75">
      <c r="A16" s="4" t="s">
        <v>9</v>
      </c>
      <c r="B16" s="72">
        <v>1451</v>
      </c>
      <c r="C16" s="72"/>
      <c r="D16" s="72">
        <v>4107</v>
      </c>
      <c r="E16" s="72"/>
      <c r="F16" s="72">
        <v>1451</v>
      </c>
      <c r="G16" s="72"/>
      <c r="H16" s="72">
        <v>4107</v>
      </c>
      <c r="L16" s="18"/>
    </row>
    <row r="17" spans="2:8" s="4" customFormat="1" ht="12.75">
      <c r="B17" s="72"/>
      <c r="C17" s="72"/>
      <c r="D17" s="72"/>
      <c r="E17" s="72"/>
      <c r="F17" s="72"/>
      <c r="G17" s="72"/>
      <c r="H17" s="72"/>
    </row>
    <row r="18" spans="1:8" s="4" customFormat="1" ht="12.75">
      <c r="A18" s="4" t="s">
        <v>10</v>
      </c>
      <c r="B18" s="72">
        <v>-1388</v>
      </c>
      <c r="C18" s="72"/>
      <c r="D18" s="72">
        <v>-3308</v>
      </c>
      <c r="E18" s="72"/>
      <c r="F18" s="72">
        <f>B18</f>
        <v>-1388</v>
      </c>
      <c r="G18" s="72"/>
      <c r="H18" s="72">
        <v>-3308</v>
      </c>
    </row>
    <row r="19" spans="2:8" s="4" customFormat="1" ht="12.75">
      <c r="B19" s="72"/>
      <c r="C19" s="72"/>
      <c r="D19" s="72"/>
      <c r="E19" s="72"/>
      <c r="F19" s="72"/>
      <c r="G19" s="72"/>
      <c r="H19" s="72"/>
    </row>
    <row r="20" spans="1:8" s="4" customFormat="1" ht="12.75">
      <c r="A20" s="4" t="s">
        <v>11</v>
      </c>
      <c r="B20" s="72">
        <v>3</v>
      </c>
      <c r="C20" s="72"/>
      <c r="D20" s="72">
        <v>16</v>
      </c>
      <c r="E20" s="72"/>
      <c r="F20" s="72">
        <v>3</v>
      </c>
      <c r="G20" s="72"/>
      <c r="H20" s="72">
        <v>16</v>
      </c>
    </row>
    <row r="21" spans="2:8" s="4" customFormat="1" ht="12.75">
      <c r="B21" s="73"/>
      <c r="C21" s="72"/>
      <c r="D21" s="73"/>
      <c r="E21" s="72"/>
      <c r="F21" s="73"/>
      <c r="G21" s="72"/>
      <c r="H21" s="73"/>
    </row>
    <row r="22" spans="1:12" s="4" customFormat="1" ht="12.75">
      <c r="A22" s="6" t="s">
        <v>88</v>
      </c>
      <c r="B22" s="72">
        <f>+B16+B18+B20</f>
        <v>66</v>
      </c>
      <c r="C22" s="72"/>
      <c r="D22" s="72">
        <f>+D16+D18+D20</f>
        <v>815</v>
      </c>
      <c r="E22" s="72"/>
      <c r="F22" s="72">
        <f>+F16+F18+F20</f>
        <v>66</v>
      </c>
      <c r="G22" s="72"/>
      <c r="H22" s="72">
        <f>+H16+H18+H20</f>
        <v>815</v>
      </c>
      <c r="L22" s="18"/>
    </row>
    <row r="23" spans="1:8" s="4" customFormat="1" ht="12.75">
      <c r="A23" s="6"/>
      <c r="B23" s="72"/>
      <c r="C23" s="72"/>
      <c r="D23" s="72"/>
      <c r="E23" s="72"/>
      <c r="F23" s="72"/>
      <c r="G23" s="72"/>
      <c r="H23" s="72"/>
    </row>
    <row r="24" spans="1:8" s="4" customFormat="1" ht="12.75">
      <c r="A24" s="6" t="s">
        <v>14</v>
      </c>
      <c r="B24" s="72">
        <v>-61</v>
      </c>
      <c r="C24" s="72"/>
      <c r="D24" s="72">
        <v>-55</v>
      </c>
      <c r="E24" s="72"/>
      <c r="F24" s="72">
        <v>-61</v>
      </c>
      <c r="G24" s="72"/>
      <c r="H24" s="72">
        <v>-55</v>
      </c>
    </row>
    <row r="25" spans="1:8" s="4" customFormat="1" ht="12.75">
      <c r="A25" s="6"/>
      <c r="B25" s="73"/>
      <c r="C25" s="72"/>
      <c r="D25" s="73"/>
      <c r="E25" s="72"/>
      <c r="F25" s="73"/>
      <c r="G25" s="72"/>
      <c r="H25" s="73"/>
    </row>
    <row r="26" spans="1:8" s="4" customFormat="1" ht="12.75">
      <c r="A26" s="6" t="s">
        <v>149</v>
      </c>
      <c r="B26" s="72">
        <f>+B22+B24</f>
        <v>5</v>
      </c>
      <c r="C26" s="72"/>
      <c r="D26" s="72">
        <f>+D22+D24</f>
        <v>760</v>
      </c>
      <c r="E26" s="72"/>
      <c r="F26" s="72">
        <f>B26</f>
        <v>5</v>
      </c>
      <c r="G26" s="72"/>
      <c r="H26" s="72">
        <f>+H22+H24</f>
        <v>760</v>
      </c>
    </row>
    <row r="27" spans="2:8" s="4" customFormat="1" ht="12.75">
      <c r="B27" s="74"/>
      <c r="C27" s="74"/>
      <c r="D27" s="74"/>
      <c r="E27" s="74"/>
      <c r="F27" s="74"/>
      <c r="G27" s="74"/>
      <c r="H27" s="72"/>
    </row>
    <row r="28" spans="1:8" s="4" customFormat="1" ht="12.75">
      <c r="A28" s="4" t="s">
        <v>12</v>
      </c>
      <c r="B28" s="74">
        <v>0</v>
      </c>
      <c r="C28" s="74"/>
      <c r="D28" s="74">
        <v>0</v>
      </c>
      <c r="E28" s="74"/>
      <c r="F28" s="74">
        <v>0</v>
      </c>
      <c r="G28" s="74"/>
      <c r="H28" s="72">
        <v>0</v>
      </c>
    </row>
    <row r="29" spans="2:8" s="4" customFormat="1" ht="12.75">
      <c r="B29" s="75"/>
      <c r="C29" s="74"/>
      <c r="D29" s="75"/>
      <c r="E29" s="74"/>
      <c r="F29" s="75"/>
      <c r="G29" s="74"/>
      <c r="H29" s="73"/>
    </row>
    <row r="30" spans="1:8" s="4" customFormat="1" ht="12.75">
      <c r="A30" s="6" t="s">
        <v>148</v>
      </c>
      <c r="B30" s="74">
        <f>+B26+B28</f>
        <v>5</v>
      </c>
      <c r="C30" s="74"/>
      <c r="D30" s="74">
        <f>+D26+D28</f>
        <v>760</v>
      </c>
      <c r="E30" s="74"/>
      <c r="F30" s="74">
        <f>+F26+F28</f>
        <v>5</v>
      </c>
      <c r="G30" s="74"/>
      <c r="H30" s="74">
        <f>+H26+H28</f>
        <v>760</v>
      </c>
    </row>
    <row r="31" spans="2:8" s="4" customFormat="1" ht="12.75">
      <c r="B31" s="74"/>
      <c r="C31" s="74"/>
      <c r="D31" s="74"/>
      <c r="E31" s="74"/>
      <c r="F31" s="74"/>
      <c r="G31" s="74"/>
      <c r="H31" s="72"/>
    </row>
    <row r="32" spans="1:8" s="4" customFormat="1" ht="12.75">
      <c r="A32" s="6" t="s">
        <v>147</v>
      </c>
      <c r="B32" s="74">
        <v>0</v>
      </c>
      <c r="C32" s="74"/>
      <c r="D32" s="74">
        <v>1</v>
      </c>
      <c r="E32" s="74"/>
      <c r="F32" s="74">
        <v>0</v>
      </c>
      <c r="G32" s="74"/>
      <c r="H32" s="72">
        <v>1</v>
      </c>
    </row>
    <row r="33" spans="2:8" s="4" customFormat="1" ht="12.75">
      <c r="B33" s="73"/>
      <c r="C33" s="72"/>
      <c r="D33" s="73"/>
      <c r="E33" s="72"/>
      <c r="F33" s="73"/>
      <c r="G33" s="72"/>
      <c r="H33" s="73"/>
    </row>
    <row r="34" spans="1:8" s="4" customFormat="1" ht="13.5" thickBot="1">
      <c r="A34" s="4" t="s">
        <v>13</v>
      </c>
      <c r="B34" s="76">
        <f>+B30+B32</f>
        <v>5</v>
      </c>
      <c r="C34" s="72"/>
      <c r="D34" s="76">
        <f>+D30+D32</f>
        <v>761</v>
      </c>
      <c r="E34" s="72"/>
      <c r="F34" s="76">
        <f>+F30+F32</f>
        <v>5</v>
      </c>
      <c r="G34" s="72"/>
      <c r="H34" s="76">
        <f>+H30+H32</f>
        <v>761</v>
      </c>
    </row>
    <row r="35" spans="2:8" s="4" customFormat="1" ht="12.75">
      <c r="B35" s="72"/>
      <c r="C35" s="72"/>
      <c r="D35" s="72"/>
      <c r="E35" s="72"/>
      <c r="F35" s="72"/>
      <c r="G35" s="72"/>
      <c r="H35" s="72"/>
    </row>
    <row r="36" spans="4:8" s="4" customFormat="1" ht="12.75">
      <c r="D36" s="5"/>
      <c r="F36" s="5"/>
      <c r="H36" s="5"/>
    </row>
    <row r="37" spans="1:8" s="4" customFormat="1" ht="13.5" thickBot="1">
      <c r="A37" s="6" t="s">
        <v>153</v>
      </c>
      <c r="B37" s="122" t="s">
        <v>226</v>
      </c>
      <c r="C37" s="77"/>
      <c r="D37" s="78">
        <v>0.72</v>
      </c>
      <c r="E37" s="77"/>
      <c r="F37" s="122" t="s">
        <v>226</v>
      </c>
      <c r="G37" s="77"/>
      <c r="H37" s="78">
        <v>0.72</v>
      </c>
    </row>
    <row r="38" spans="1:8" s="4" customFormat="1" ht="13.5" hidden="1" thickBot="1">
      <c r="A38" s="6" t="s">
        <v>154</v>
      </c>
      <c r="B38" s="78">
        <f>+B34/(26400*4)*100</f>
        <v>0.004734848484848485</v>
      </c>
      <c r="C38" s="77"/>
      <c r="D38" s="78">
        <f>+D34/96000*100</f>
        <v>0.7927083333333332</v>
      </c>
      <c r="E38" s="77"/>
      <c r="F38" s="78">
        <f>+F34/(26400*4)*100</f>
        <v>0.004734848484848485</v>
      </c>
      <c r="G38" s="77"/>
      <c r="H38" s="78">
        <f>+H34/96000*100</f>
        <v>0.7927083333333332</v>
      </c>
    </row>
    <row r="39" spans="1:8" s="4" customFormat="1" ht="12.75">
      <c r="A39" s="6"/>
      <c r="B39" s="13"/>
      <c r="D39" s="13"/>
      <c r="F39" s="13"/>
      <c r="H39" s="13"/>
    </row>
    <row r="40" spans="4:8" s="4" customFormat="1" ht="12.75">
      <c r="D40" s="5"/>
      <c r="F40" s="5"/>
      <c r="H40" s="5"/>
    </row>
    <row r="41" spans="1:8" s="4" customFormat="1" ht="12.75">
      <c r="A41" s="6" t="s">
        <v>24</v>
      </c>
      <c r="D41" s="5"/>
      <c r="F41" s="5"/>
      <c r="H41" s="5"/>
    </row>
    <row r="42" spans="1:8" s="4" customFormat="1" ht="12.75">
      <c r="A42" s="10" t="s">
        <v>127</v>
      </c>
      <c r="D42" s="5"/>
      <c r="F42" s="5"/>
      <c r="H42" s="5"/>
    </row>
    <row r="43" spans="1:8" s="4" customFormat="1" ht="12.75">
      <c r="A43" s="10" t="s">
        <v>177</v>
      </c>
      <c r="D43" s="5"/>
      <c r="F43" s="5"/>
      <c r="H43" s="5"/>
    </row>
  </sheetData>
  <printOptions/>
  <pageMargins left="0.75" right="0.75" top="0.5" bottom="0.5" header="0.5" footer="0.5"/>
  <pageSetup fitToHeight="1" fitToWidth="1" horizontalDpi="1200" verticalDpi="12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view="pageBreakPreview" zoomScale="60" zoomScaleNormal="75" workbookViewId="0" topLeftCell="A1">
      <pane xSplit="1" ySplit="12" topLeftCell="B15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0" sqref="A10"/>
    </sheetView>
  </sheetViews>
  <sheetFormatPr defaultColWidth="9.140625" defaultRowHeight="12.75"/>
  <cols>
    <col min="1" max="1" width="38.140625" style="0" customWidth="1"/>
    <col min="2" max="2" width="10.421875" style="4" customWidth="1"/>
    <col min="3" max="3" width="12.7109375" style="4" customWidth="1"/>
    <col min="4" max="4" width="12.7109375" style="4" bestFit="1" customWidth="1"/>
    <col min="5" max="5" width="13.8515625" style="4" customWidth="1"/>
    <col min="6" max="6" width="9.421875" style="4" customWidth="1"/>
  </cols>
  <sheetData>
    <row r="1" ht="12.75">
      <c r="A1" s="1" t="str">
        <f>+'BS'!A1</f>
        <v>PALETTE MULTIMEDIA BERHAD </v>
      </c>
    </row>
    <row r="2" ht="12.75">
      <c r="A2" s="2" t="str">
        <f>+'BS'!A2</f>
        <v>(Company No.: 420056-K)</v>
      </c>
    </row>
    <row r="4" ht="12.75">
      <c r="A4" s="1" t="s">
        <v>25</v>
      </c>
    </row>
    <row r="5" ht="12.75">
      <c r="A5" s="1" t="s">
        <v>178</v>
      </c>
    </row>
    <row r="6" ht="12.75">
      <c r="A6" s="1" t="s">
        <v>1</v>
      </c>
    </row>
    <row r="7" ht="12.75">
      <c r="A7" s="1"/>
    </row>
    <row r="9" spans="2:6" ht="12.75">
      <c r="B9" s="10"/>
      <c r="C9" s="108" t="s">
        <v>31</v>
      </c>
      <c r="D9" s="108" t="s">
        <v>31</v>
      </c>
      <c r="E9" s="108" t="s">
        <v>112</v>
      </c>
      <c r="F9" s="10"/>
    </row>
    <row r="10" spans="2:7" ht="12.75">
      <c r="B10" s="108" t="s">
        <v>26</v>
      </c>
      <c r="C10" s="108" t="s">
        <v>135</v>
      </c>
      <c r="D10" s="108" t="s">
        <v>135</v>
      </c>
      <c r="E10" s="108" t="s">
        <v>28</v>
      </c>
      <c r="F10" s="108"/>
      <c r="G10" s="3"/>
    </row>
    <row r="11" spans="2:7" ht="12.75">
      <c r="B11" s="108" t="s">
        <v>27</v>
      </c>
      <c r="C11" s="108" t="s">
        <v>136</v>
      </c>
      <c r="D11" s="108" t="s">
        <v>137</v>
      </c>
      <c r="E11" s="108" t="s">
        <v>29</v>
      </c>
      <c r="F11" s="108" t="s">
        <v>30</v>
      </c>
      <c r="G11" s="3"/>
    </row>
    <row r="12" spans="2:7" ht="12.75">
      <c r="B12" s="108" t="s">
        <v>5</v>
      </c>
      <c r="C12" s="108" t="s">
        <v>5</v>
      </c>
      <c r="D12" s="108" t="s">
        <v>5</v>
      </c>
      <c r="E12" s="108" t="s">
        <v>5</v>
      </c>
      <c r="F12" s="108" t="s">
        <v>5</v>
      </c>
      <c r="G12" s="3"/>
    </row>
    <row r="13" spans="1:6" ht="12.75">
      <c r="A13" s="55" t="s">
        <v>182</v>
      </c>
      <c r="B13" s="65"/>
      <c r="C13" s="65"/>
      <c r="D13" s="65"/>
      <c r="E13" s="65"/>
      <c r="F13" s="65"/>
    </row>
    <row r="14" spans="2:6" ht="12.75">
      <c r="B14" s="65"/>
      <c r="C14" s="65"/>
      <c r="D14" s="65"/>
      <c r="E14" s="65"/>
      <c r="F14" s="65"/>
    </row>
    <row r="15" spans="1:6" ht="12.75">
      <c r="A15" t="s">
        <v>183</v>
      </c>
      <c r="B15" s="65">
        <v>26400</v>
      </c>
      <c r="C15" s="65">
        <v>4123</v>
      </c>
      <c r="D15" s="65">
        <v>53</v>
      </c>
      <c r="E15" s="65">
        <v>-774</v>
      </c>
      <c r="F15" s="65">
        <f>SUM(B15:E15)</f>
        <v>29802</v>
      </c>
    </row>
    <row r="16" spans="2:6" ht="12.75">
      <c r="B16" s="65"/>
      <c r="C16" s="65"/>
      <c r="D16" s="65"/>
      <c r="E16" s="65"/>
      <c r="F16" s="65"/>
    </row>
    <row r="17" spans="2:6" ht="12.75" hidden="1">
      <c r="B17" s="65"/>
      <c r="C17" s="65"/>
      <c r="D17" s="65"/>
      <c r="E17" s="65"/>
      <c r="F17" s="65"/>
    </row>
    <row r="18" spans="2:6" ht="12.75" hidden="1">
      <c r="B18" s="65"/>
      <c r="C18" s="65"/>
      <c r="D18" s="65"/>
      <c r="E18" s="65"/>
      <c r="F18" s="65"/>
    </row>
    <row r="19" spans="2:6" ht="12.75" hidden="1">
      <c r="B19" s="65"/>
      <c r="C19" s="65"/>
      <c r="D19" s="65"/>
      <c r="E19" s="65"/>
      <c r="F19" s="65"/>
    </row>
    <row r="20" spans="1:6" ht="12.75">
      <c r="A20" t="s">
        <v>32</v>
      </c>
      <c r="B20" s="65">
        <v>0</v>
      </c>
      <c r="C20" s="65">
        <v>0</v>
      </c>
      <c r="D20" s="66">
        <v>0</v>
      </c>
      <c r="E20" s="65">
        <f>+'IS'!B34</f>
        <v>5</v>
      </c>
      <c r="F20" s="65">
        <f>SUM(B20:E20)</f>
        <v>5</v>
      </c>
    </row>
    <row r="21" spans="2:6" ht="12.75">
      <c r="B21" s="65"/>
      <c r="C21" s="65"/>
      <c r="D21" s="66"/>
      <c r="E21" s="65"/>
      <c r="F21" s="65"/>
    </row>
    <row r="22" spans="1:6" ht="12.75">
      <c r="A22" t="s">
        <v>97</v>
      </c>
      <c r="B22" s="65">
        <v>0</v>
      </c>
      <c r="C22" s="65">
        <v>0</v>
      </c>
      <c r="D22" s="66">
        <v>-44</v>
      </c>
      <c r="E22" s="65">
        <v>0</v>
      </c>
      <c r="F22" s="65">
        <f>SUM(B22:E22)</f>
        <v>-44</v>
      </c>
    </row>
    <row r="23" spans="2:6" ht="12.75">
      <c r="B23" s="65"/>
      <c r="C23" s="65"/>
      <c r="D23" s="65"/>
      <c r="E23" s="65"/>
      <c r="F23" s="65"/>
    </row>
    <row r="24" spans="1:6" ht="13.5" thickBot="1">
      <c r="A24" t="s">
        <v>113</v>
      </c>
      <c r="B24" s="67">
        <f>SUM(B15:B23)</f>
        <v>26400</v>
      </c>
      <c r="C24" s="67">
        <f>SUM(C15:C23)</f>
        <v>4123</v>
      </c>
      <c r="D24" s="67">
        <f>SUM(D15:D23)</f>
        <v>9</v>
      </c>
      <c r="E24" s="67">
        <f>SUM(E15:E23)</f>
        <v>-769</v>
      </c>
      <c r="F24" s="67">
        <f>SUM(F15:F23)</f>
        <v>29763</v>
      </c>
    </row>
    <row r="25" spans="2:6" ht="12.75">
      <c r="B25" s="68"/>
      <c r="C25" s="68"/>
      <c r="D25" s="68"/>
      <c r="E25" s="68"/>
      <c r="F25" s="68"/>
    </row>
    <row r="26" spans="2:6" ht="12.75">
      <c r="B26" s="68"/>
      <c r="C26" s="68"/>
      <c r="D26" s="68"/>
      <c r="E26" s="68"/>
      <c r="F26" s="68"/>
    </row>
    <row r="27" spans="1:6" ht="12.75">
      <c r="A27" s="55" t="s">
        <v>138</v>
      </c>
      <c r="B27" s="68"/>
      <c r="C27" s="68"/>
      <c r="D27" s="68"/>
      <c r="E27" s="68"/>
      <c r="F27" s="68"/>
    </row>
    <row r="28" spans="2:6" ht="12.75">
      <c r="B28" s="68"/>
      <c r="C28" s="68"/>
      <c r="D28" s="68"/>
      <c r="E28" s="68"/>
      <c r="F28" s="68"/>
    </row>
    <row r="29" spans="1:6" ht="12.75">
      <c r="A29" t="s">
        <v>111</v>
      </c>
      <c r="B29" s="65">
        <v>24000</v>
      </c>
      <c r="C29" s="65">
        <v>1771</v>
      </c>
      <c r="D29" s="65">
        <v>258</v>
      </c>
      <c r="E29" s="65">
        <v>-3636</v>
      </c>
      <c r="F29" s="65">
        <f>SUM(B29:E29)</f>
        <v>22393</v>
      </c>
    </row>
    <row r="30" spans="2:6" ht="12.75">
      <c r="B30" s="65"/>
      <c r="C30" s="65"/>
      <c r="D30" s="65"/>
      <c r="E30" s="65"/>
      <c r="F30" s="65"/>
    </row>
    <row r="31" spans="1:6" ht="12.75">
      <c r="A31" t="s">
        <v>184</v>
      </c>
      <c r="B31" s="65">
        <v>2400</v>
      </c>
      <c r="C31" s="65">
        <v>2352</v>
      </c>
      <c r="D31" s="65">
        <v>0</v>
      </c>
      <c r="E31" s="65">
        <v>0</v>
      </c>
      <c r="F31" s="65">
        <v>4752</v>
      </c>
    </row>
    <row r="32" spans="1:6" ht="12.75">
      <c r="A32" t="s">
        <v>150</v>
      </c>
      <c r="B32" s="65"/>
      <c r="C32" s="65"/>
      <c r="D32" s="65"/>
      <c r="E32" s="65"/>
      <c r="F32" s="65"/>
    </row>
    <row r="33" spans="2:6" ht="12.75">
      <c r="B33" s="65"/>
      <c r="C33" s="65"/>
      <c r="D33" s="65"/>
      <c r="E33" s="65"/>
      <c r="F33" s="65"/>
    </row>
    <row r="34" spans="1:6" ht="12.75">
      <c r="A34" t="s">
        <v>32</v>
      </c>
      <c r="B34" s="65">
        <v>0</v>
      </c>
      <c r="C34" s="65">
        <v>0</v>
      </c>
      <c r="D34" s="66">
        <v>0</v>
      </c>
      <c r="E34" s="65">
        <f>+'IS'!D34</f>
        <v>761</v>
      </c>
      <c r="F34" s="65">
        <v>761</v>
      </c>
    </row>
    <row r="35" spans="2:6" ht="12.75">
      <c r="B35" s="65"/>
      <c r="C35" s="65"/>
      <c r="D35" s="66"/>
      <c r="E35" s="65"/>
      <c r="F35" s="65"/>
    </row>
    <row r="36" spans="1:6" ht="12.75">
      <c r="A36" t="s">
        <v>97</v>
      </c>
      <c r="B36" s="65">
        <v>0</v>
      </c>
      <c r="C36" s="65">
        <v>0</v>
      </c>
      <c r="D36" s="66">
        <v>0</v>
      </c>
      <c r="E36" s="65">
        <v>0</v>
      </c>
      <c r="F36" s="65">
        <f>SUM(B36:E36)</f>
        <v>0</v>
      </c>
    </row>
    <row r="37" spans="2:6" ht="12.75">
      <c r="B37" s="65"/>
      <c r="C37" s="65"/>
      <c r="D37" s="65"/>
      <c r="E37" s="65"/>
      <c r="F37" s="65"/>
    </row>
    <row r="38" spans="1:6" ht="13.5" thickBot="1">
      <c r="A38" t="s">
        <v>113</v>
      </c>
      <c r="B38" s="67">
        <f>SUM(B29:B37)</f>
        <v>26400</v>
      </c>
      <c r="C38" s="67">
        <f>SUM(C29:C37)</f>
        <v>4123</v>
      </c>
      <c r="D38" s="67">
        <f>SUM(D29:D37)</f>
        <v>258</v>
      </c>
      <c r="E38" s="67">
        <f>SUM(E29:E37)</f>
        <v>-2875</v>
      </c>
      <c r="F38" s="67">
        <f>SUM(F29:F37)</f>
        <v>27906</v>
      </c>
    </row>
    <row r="39" spans="2:6" ht="12.75">
      <c r="B39" s="68"/>
      <c r="C39" s="68"/>
      <c r="D39" s="68"/>
      <c r="E39" s="68"/>
      <c r="F39" s="68"/>
    </row>
    <row r="40" ht="12.75">
      <c r="A40" s="6" t="s">
        <v>24</v>
      </c>
    </row>
    <row r="41" ht="12.75">
      <c r="A41" s="10" t="s">
        <v>141</v>
      </c>
    </row>
    <row r="42" spans="1:7" ht="12.75">
      <c r="A42" s="10" t="s">
        <v>185</v>
      </c>
      <c r="G42" s="11"/>
    </row>
    <row r="43" ht="12.75">
      <c r="A43" s="1" t="s">
        <v>156</v>
      </c>
    </row>
  </sheetData>
  <printOptions horizontalCentered="1"/>
  <pageMargins left="0.75" right="0.25" top="0.5" bottom="0.5" header="0.5" footer="0.5"/>
  <pageSetup fitToHeight="1" fitToWidth="1" horizontalDpi="600" verticalDpi="600" orientation="portrait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5"/>
  <sheetViews>
    <sheetView view="pageBreakPreview" zoomScale="60" zoomScaleNormal="75" workbookViewId="0" topLeftCell="A1">
      <pane xSplit="2" ySplit="6" topLeftCell="C1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6" sqref="C16"/>
    </sheetView>
  </sheetViews>
  <sheetFormatPr defaultColWidth="9.140625" defaultRowHeight="12.75"/>
  <cols>
    <col min="1" max="1" width="4.421875" style="20" customWidth="1"/>
    <col min="2" max="2" width="3.421875" style="20" customWidth="1"/>
    <col min="3" max="3" width="52.421875" style="20" customWidth="1"/>
    <col min="4" max="4" width="17.421875" style="21" customWidth="1"/>
    <col min="5" max="5" width="6.57421875" style="20" bestFit="1" customWidth="1"/>
    <col min="6" max="6" width="17.8515625" style="20" customWidth="1"/>
    <col min="7" max="16384" width="9.140625" style="20" customWidth="1"/>
  </cols>
  <sheetData>
    <row r="1" ht="12.75">
      <c r="A1" s="19" t="str">
        <f>+Equity!A1</f>
        <v>PALETTE MULTIMEDIA BERHAD </v>
      </c>
    </row>
    <row r="2" ht="12.75">
      <c r="A2" s="2" t="str">
        <f>+Equity!A2</f>
        <v>(Company No.: 420056-K)</v>
      </c>
    </row>
    <row r="4" ht="12.75">
      <c r="A4" s="19" t="s">
        <v>34</v>
      </c>
    </row>
    <row r="5" ht="12.75">
      <c r="A5" s="1" t="s">
        <v>178</v>
      </c>
    </row>
    <row r="6" ht="12.75">
      <c r="A6" s="19" t="s">
        <v>1</v>
      </c>
    </row>
    <row r="8" spans="4:6" ht="12.75">
      <c r="D8" s="22" t="s">
        <v>114</v>
      </c>
      <c r="F8" s="22" t="s">
        <v>114</v>
      </c>
    </row>
    <row r="9" spans="4:6" ht="12.75">
      <c r="D9" s="22" t="s">
        <v>94</v>
      </c>
      <c r="F9" s="22" t="s">
        <v>94</v>
      </c>
    </row>
    <row r="10" spans="4:6" ht="12.75">
      <c r="D10" s="23" t="s">
        <v>186</v>
      </c>
      <c r="F10" s="23" t="s">
        <v>110</v>
      </c>
    </row>
    <row r="11" spans="4:6" ht="12.75">
      <c r="D11" s="22" t="s">
        <v>5</v>
      </c>
      <c r="F11" s="22" t="s">
        <v>5</v>
      </c>
    </row>
    <row r="12" spans="1:6" ht="12.75">
      <c r="A12" s="19" t="s">
        <v>35</v>
      </c>
      <c r="D12" s="57"/>
      <c r="E12" s="58"/>
      <c r="F12" s="58"/>
    </row>
    <row r="13" spans="2:6" ht="12.75">
      <c r="B13" s="20" t="s">
        <v>224</v>
      </c>
      <c r="D13" s="57">
        <f>+'IS'!F30</f>
        <v>5</v>
      </c>
      <c r="E13" s="58"/>
      <c r="F13" s="58">
        <v>760</v>
      </c>
    </row>
    <row r="14" spans="2:6" ht="12.75">
      <c r="B14" s="20" t="s">
        <v>36</v>
      </c>
      <c r="D14" s="57"/>
      <c r="E14" s="58"/>
      <c r="F14" s="58"/>
    </row>
    <row r="15" spans="3:6" ht="12.75">
      <c r="C15" s="20" t="s">
        <v>37</v>
      </c>
      <c r="D15" s="57">
        <f>85</f>
        <v>85</v>
      </c>
      <c r="E15" s="58"/>
      <c r="F15" s="58">
        <v>119</v>
      </c>
    </row>
    <row r="16" spans="3:6" ht="12.75">
      <c r="C16" s="20" t="s">
        <v>38</v>
      </c>
      <c r="D16" s="59">
        <v>-80</v>
      </c>
      <c r="E16" s="58"/>
      <c r="F16" s="60">
        <v>-1</v>
      </c>
    </row>
    <row r="17" spans="2:6" ht="12.75">
      <c r="B17" s="20" t="s">
        <v>39</v>
      </c>
      <c r="D17" s="58">
        <f>D13+D15+D16</f>
        <v>10</v>
      </c>
      <c r="E17" s="58"/>
      <c r="F17" s="58">
        <f>+SUM(F13:F16)</f>
        <v>878</v>
      </c>
    </row>
    <row r="18" spans="3:6" ht="12.75">
      <c r="C18" s="20" t="s">
        <v>40</v>
      </c>
      <c r="D18" s="57">
        <v>1566</v>
      </c>
      <c r="E18" s="58"/>
      <c r="F18" s="58">
        <v>-5008</v>
      </c>
    </row>
    <row r="19" spans="3:6" ht="12.75">
      <c r="C19" s="20" t="s">
        <v>41</v>
      </c>
      <c r="D19" s="59">
        <v>-1999</v>
      </c>
      <c r="E19" s="58"/>
      <c r="F19" s="60">
        <v>2909</v>
      </c>
    </row>
    <row r="20" spans="2:6" ht="12.75">
      <c r="B20" s="20" t="s">
        <v>95</v>
      </c>
      <c r="D20" s="58">
        <f>D17+D18+D19</f>
        <v>-423</v>
      </c>
      <c r="E20" s="58"/>
      <c r="F20" s="58">
        <f>+SUM(F17:F19)</f>
        <v>-1221</v>
      </c>
    </row>
    <row r="21" spans="3:6" ht="12.75">
      <c r="C21" s="20" t="s">
        <v>42</v>
      </c>
      <c r="D21" s="57">
        <v>3</v>
      </c>
      <c r="E21" s="58"/>
      <c r="F21" s="58">
        <v>0</v>
      </c>
    </row>
    <row r="22" spans="3:6" ht="12.75">
      <c r="C22" s="20" t="s">
        <v>43</v>
      </c>
      <c r="D22" s="57">
        <v>0</v>
      </c>
      <c r="E22" s="58"/>
      <c r="F22" s="58">
        <v>0</v>
      </c>
    </row>
    <row r="23" spans="2:6" ht="12.75">
      <c r="B23" s="20" t="s">
        <v>44</v>
      </c>
      <c r="D23" s="61">
        <f>D20+D21+D22</f>
        <v>-420</v>
      </c>
      <c r="E23" s="58"/>
      <c r="F23" s="61">
        <f>+SUM(F20:F22)</f>
        <v>-1221</v>
      </c>
    </row>
    <row r="24" spans="4:6" ht="12.75">
      <c r="D24" s="57"/>
      <c r="E24" s="58"/>
      <c r="F24" s="58"/>
    </row>
    <row r="25" spans="1:6" ht="12.75">
      <c r="A25" s="19" t="s">
        <v>115</v>
      </c>
      <c r="D25" s="57"/>
      <c r="E25" s="58"/>
      <c r="F25" s="58"/>
    </row>
    <row r="26" spans="2:6" ht="12.75">
      <c r="B26" s="20" t="s">
        <v>98</v>
      </c>
      <c r="D26" s="57">
        <v>-171</v>
      </c>
      <c r="E26" s="58"/>
      <c r="F26" s="58">
        <v>-4</v>
      </c>
    </row>
    <row r="27" spans="4:6" ht="12.75">
      <c r="D27" s="61">
        <f>+D26</f>
        <v>-171</v>
      </c>
      <c r="E27" s="58"/>
      <c r="F27" s="61">
        <f>+F26</f>
        <v>-4</v>
      </c>
    </row>
    <row r="28" spans="4:6" ht="12.75">
      <c r="D28" s="62"/>
      <c r="E28" s="58"/>
      <c r="F28" s="63"/>
    </row>
    <row r="29" spans="1:6" ht="12.75">
      <c r="A29" s="19" t="s">
        <v>142</v>
      </c>
      <c r="D29" s="62"/>
      <c r="E29" s="58"/>
      <c r="F29" s="63"/>
    </row>
    <row r="30" spans="1:6" ht="12.75">
      <c r="A30" s="19"/>
      <c r="B30" s="20" t="s">
        <v>151</v>
      </c>
      <c r="D30" s="62">
        <v>0</v>
      </c>
      <c r="E30" s="58"/>
      <c r="F30" s="63">
        <v>4752</v>
      </c>
    </row>
    <row r="31" spans="2:6" ht="12.75">
      <c r="B31" s="20" t="s">
        <v>143</v>
      </c>
      <c r="D31" s="62">
        <v>848</v>
      </c>
      <c r="E31" s="58"/>
      <c r="F31" s="63">
        <v>-11</v>
      </c>
    </row>
    <row r="32" spans="4:6" ht="12.75">
      <c r="D32" s="61">
        <f>+D30+D31</f>
        <v>848</v>
      </c>
      <c r="E32" s="58"/>
      <c r="F32" s="61">
        <f>+F30+F31</f>
        <v>4741</v>
      </c>
    </row>
    <row r="33" spans="4:6" ht="12.75">
      <c r="D33" s="62"/>
      <c r="E33" s="58"/>
      <c r="F33" s="63"/>
    </row>
    <row r="34" spans="4:6" ht="12.75">
      <c r="D34" s="57"/>
      <c r="E34" s="58"/>
      <c r="F34" s="58"/>
    </row>
    <row r="35" spans="1:6" ht="12.75">
      <c r="A35" s="19" t="s">
        <v>124</v>
      </c>
      <c r="D35" s="57">
        <f>D23+D27+D32</f>
        <v>257</v>
      </c>
      <c r="E35" s="58"/>
      <c r="F35" s="58">
        <f>+F23+F27+F32</f>
        <v>3516</v>
      </c>
    </row>
    <row r="36" spans="1:6" ht="12.75">
      <c r="A36" s="19"/>
      <c r="D36" s="57"/>
      <c r="E36" s="58"/>
      <c r="F36" s="58"/>
    </row>
    <row r="37" spans="1:6" ht="12.75">
      <c r="A37" s="19" t="s">
        <v>187</v>
      </c>
      <c r="D37" s="57">
        <v>14269</v>
      </c>
      <c r="E37" s="58"/>
      <c r="F37" s="58">
        <v>-1906</v>
      </c>
    </row>
    <row r="38" spans="1:6" ht="12.75">
      <c r="A38" s="19"/>
      <c r="D38" s="57"/>
      <c r="E38" s="58"/>
      <c r="F38" s="58"/>
    </row>
    <row r="39" spans="1:6" ht="13.5" thickBot="1">
      <c r="A39" s="19" t="s">
        <v>188</v>
      </c>
      <c r="D39" s="64">
        <f>D35+D37</f>
        <v>14526</v>
      </c>
      <c r="E39" s="58"/>
      <c r="F39" s="64">
        <f>+F35+F37</f>
        <v>1610</v>
      </c>
    </row>
    <row r="41" ht="12.75">
      <c r="E41" s="120"/>
    </row>
    <row r="42" ht="12.75">
      <c r="A42" s="24" t="s">
        <v>24</v>
      </c>
    </row>
    <row r="43" ht="12.75">
      <c r="A43" s="10" t="s">
        <v>139</v>
      </c>
    </row>
    <row r="44" ht="12.75">
      <c r="A44" s="10" t="s">
        <v>181</v>
      </c>
    </row>
    <row r="45" ht="12.75">
      <c r="A45" s="1" t="s">
        <v>157</v>
      </c>
    </row>
  </sheetData>
  <printOptions/>
  <pageMargins left="0.75" right="0.75" top="0.5" bottom="0.5" header="0.5" footer="0.5"/>
  <pageSetup horizontalDpi="1200" verticalDpi="12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37"/>
  <sheetViews>
    <sheetView tabSelected="1" view="pageBreakPreview" zoomScale="60" zoomScaleNormal="90" workbookViewId="0" topLeftCell="A1">
      <pane xSplit="1" ySplit="7" topLeftCell="B8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92" sqref="L92"/>
    </sheetView>
  </sheetViews>
  <sheetFormatPr defaultColWidth="9.140625" defaultRowHeight="12.75"/>
  <cols>
    <col min="1" max="1" width="4.57421875" style="25" customWidth="1"/>
    <col min="2" max="2" width="11.8515625" style="26" customWidth="1"/>
    <col min="3" max="3" width="14.7109375" style="26" customWidth="1"/>
    <col min="4" max="4" width="11.28125" style="26" bestFit="1" customWidth="1"/>
    <col min="5" max="5" width="12.8515625" style="26" bestFit="1" customWidth="1"/>
    <col min="6" max="7" width="13.421875" style="26" bestFit="1" customWidth="1"/>
    <col min="8" max="8" width="11.57421875" style="26" bestFit="1" customWidth="1"/>
    <col min="9" max="9" width="13.28125" style="26" bestFit="1" customWidth="1"/>
    <col min="10" max="10" width="16.8515625" style="26" bestFit="1" customWidth="1"/>
    <col min="11" max="11" width="9.28125" style="26" customWidth="1"/>
    <col min="12" max="12" width="13.00390625" style="26" customWidth="1"/>
    <col min="13" max="13" width="24.140625" style="26" bestFit="1" customWidth="1"/>
    <col min="14" max="14" width="10.140625" style="26" bestFit="1" customWidth="1"/>
    <col min="15" max="15" width="12.28125" style="26" bestFit="1" customWidth="1"/>
    <col min="16" max="16" width="11.28125" style="26" bestFit="1" customWidth="1"/>
    <col min="17" max="18" width="12.28125" style="26" bestFit="1" customWidth="1"/>
    <col min="19" max="16384" width="9.140625" style="26" customWidth="1"/>
  </cols>
  <sheetData>
    <row r="1" ht="12.75">
      <c r="A1" s="25" t="str">
        <f>+CashFlow!A1</f>
        <v>PALETTE MULTIMEDIA BERHAD </v>
      </c>
    </row>
    <row r="2" ht="12.75">
      <c r="A2" s="28" t="str">
        <f>+CashFlow!A2</f>
        <v>(Company No.: 420056-K)</v>
      </c>
    </row>
    <row r="3" ht="12.75">
      <c r="A3" s="29"/>
    </row>
    <row r="4" ht="12.75">
      <c r="A4" s="25" t="s">
        <v>90</v>
      </c>
    </row>
    <row r="7" spans="1:2" ht="12.75">
      <c r="A7" s="30" t="s">
        <v>45</v>
      </c>
      <c r="B7" s="31" t="s">
        <v>61</v>
      </c>
    </row>
    <row r="9" ht="12.75">
      <c r="B9" s="26" t="s">
        <v>191</v>
      </c>
    </row>
    <row r="10" ht="12.75">
      <c r="B10" s="26" t="s">
        <v>212</v>
      </c>
    </row>
    <row r="11" ht="12.75">
      <c r="B11" s="26" t="s">
        <v>192</v>
      </c>
    </row>
    <row r="13" ht="12.75">
      <c r="B13" s="26" t="s">
        <v>193</v>
      </c>
    </row>
    <row r="14" ht="12.75">
      <c r="B14" s="26" t="s">
        <v>221</v>
      </c>
    </row>
    <row r="15" ht="12.75">
      <c r="B15" s="26" t="s">
        <v>194</v>
      </c>
    </row>
    <row r="17" ht="12.75">
      <c r="B17" s="26" t="s">
        <v>195</v>
      </c>
    </row>
    <row r="18" ht="12.75">
      <c r="B18" s="26" t="s">
        <v>196</v>
      </c>
    </row>
    <row r="21" spans="1:2" ht="12.75">
      <c r="A21" s="30" t="s">
        <v>46</v>
      </c>
      <c r="B21" s="31" t="s">
        <v>62</v>
      </c>
    </row>
    <row r="23" ht="12.75">
      <c r="B23" s="26" t="s">
        <v>197</v>
      </c>
    </row>
    <row r="26" spans="1:2" ht="12.75">
      <c r="A26" s="30" t="s">
        <v>47</v>
      </c>
      <c r="B26" s="31" t="s">
        <v>63</v>
      </c>
    </row>
    <row r="27" spans="1:2" ht="12.75">
      <c r="A27" s="30"/>
      <c r="B27" s="31"/>
    </row>
    <row r="28" spans="1:2" ht="12.75">
      <c r="A28" s="30"/>
      <c r="B28" s="26" t="s">
        <v>93</v>
      </c>
    </row>
    <row r="30" spans="1:2" ht="12.75">
      <c r="A30" s="30" t="s">
        <v>48</v>
      </c>
      <c r="B30" s="31" t="s">
        <v>64</v>
      </c>
    </row>
    <row r="32" ht="12.75">
      <c r="B32" s="26" t="s">
        <v>198</v>
      </c>
    </row>
    <row r="35" spans="1:2" ht="12.75">
      <c r="A35" s="30" t="s">
        <v>65</v>
      </c>
      <c r="B35" s="31" t="s">
        <v>176</v>
      </c>
    </row>
    <row r="36" spans="1:2" ht="12.75">
      <c r="A36" s="30"/>
      <c r="B36" s="31"/>
    </row>
    <row r="37" ht="12.75">
      <c r="B37" s="26" t="s">
        <v>234</v>
      </c>
    </row>
    <row r="40" spans="1:2" ht="12.75">
      <c r="A40" s="30" t="s">
        <v>66</v>
      </c>
      <c r="B40" s="31" t="s">
        <v>67</v>
      </c>
    </row>
    <row r="42" ht="12.75">
      <c r="B42" s="26" t="s">
        <v>232</v>
      </c>
    </row>
    <row r="44" ht="12.75" hidden="1"/>
    <row r="45" ht="12.75" hidden="1"/>
    <row r="46" ht="12.75" hidden="1"/>
    <row r="47" ht="12.75" hidden="1"/>
    <row r="48" ht="12.75" hidden="1"/>
    <row r="49" spans="1:2" ht="12.75" hidden="1">
      <c r="A49" s="30"/>
      <c r="B49" s="31"/>
    </row>
    <row r="50" spans="1:2" ht="12.75" hidden="1">
      <c r="A50" s="30" t="s">
        <v>68</v>
      </c>
      <c r="B50" s="31" t="s">
        <v>116</v>
      </c>
    </row>
    <row r="51" spans="1:2" ht="12.75">
      <c r="A51" s="25">
        <v>7</v>
      </c>
      <c r="B51" s="31" t="s">
        <v>116</v>
      </c>
    </row>
    <row r="53" ht="12.75">
      <c r="B53" s="26" t="s">
        <v>199</v>
      </c>
    </row>
    <row r="55" spans="1:2" ht="12.75">
      <c r="A55" s="30" t="s">
        <v>69</v>
      </c>
      <c r="B55" s="31" t="s">
        <v>70</v>
      </c>
    </row>
    <row r="56" spans="1:2" ht="12.75">
      <c r="A56" s="30"/>
      <c r="B56" s="31"/>
    </row>
    <row r="57" spans="1:2" ht="12.75">
      <c r="A57" s="30"/>
      <c r="B57" s="31"/>
    </row>
    <row r="58" spans="1:2" ht="12.75">
      <c r="A58" s="30"/>
      <c r="B58" s="31"/>
    </row>
    <row r="59" spans="1:2" ht="12.75">
      <c r="A59" s="30"/>
      <c r="B59" s="31"/>
    </row>
    <row r="60" spans="1:11" s="34" customFormat="1" ht="12.75">
      <c r="A60" s="27"/>
      <c r="B60" s="109" t="s">
        <v>85</v>
      </c>
      <c r="D60" s="95" t="s">
        <v>86</v>
      </c>
      <c r="E60" s="95"/>
      <c r="F60" s="95" t="s">
        <v>158</v>
      </c>
      <c r="G60" s="95"/>
      <c r="H60" s="95" t="s">
        <v>159</v>
      </c>
      <c r="I60" s="95"/>
      <c r="J60" s="95" t="s">
        <v>160</v>
      </c>
      <c r="K60" s="95"/>
    </row>
    <row r="61" spans="4:13" ht="12.75">
      <c r="D61" s="95" t="s">
        <v>5</v>
      </c>
      <c r="E61" s="95"/>
      <c r="F61" s="95" t="s">
        <v>5</v>
      </c>
      <c r="G61" s="95"/>
      <c r="H61" s="95" t="s">
        <v>5</v>
      </c>
      <c r="I61" s="95"/>
      <c r="J61" s="95" t="s">
        <v>5</v>
      </c>
      <c r="K61" s="95"/>
      <c r="L61" s="32"/>
      <c r="M61" s="33"/>
    </row>
    <row r="62" spans="12:13" ht="12.75">
      <c r="L62" s="32"/>
      <c r="M62" s="33"/>
    </row>
    <row r="63" spans="2:13" ht="12.75">
      <c r="B63" s="124" t="s">
        <v>164</v>
      </c>
      <c r="C63" s="124"/>
      <c r="D63" s="51"/>
      <c r="E63" s="51"/>
      <c r="F63" s="51"/>
      <c r="G63" s="51"/>
      <c r="H63" s="51"/>
      <c r="I63" s="51"/>
      <c r="J63" s="51"/>
      <c r="K63" s="51"/>
      <c r="L63" s="32"/>
      <c r="M63" s="33"/>
    </row>
    <row r="64" spans="2:13" ht="12.75">
      <c r="B64" s="26" t="s">
        <v>9</v>
      </c>
      <c r="D64" s="51">
        <v>1451</v>
      </c>
      <c r="E64" s="51"/>
      <c r="F64" s="51">
        <v>0</v>
      </c>
      <c r="G64" s="51"/>
      <c r="H64" s="51"/>
      <c r="I64" s="51"/>
      <c r="J64" s="113">
        <f>SUM(D64:I64)</f>
        <v>1451</v>
      </c>
      <c r="K64" s="113"/>
      <c r="L64" s="32"/>
      <c r="M64" s="33"/>
    </row>
    <row r="65" spans="2:13" ht="12.75">
      <c r="B65" s="26" t="s">
        <v>161</v>
      </c>
      <c r="D65" s="51">
        <v>72</v>
      </c>
      <c r="E65" s="51"/>
      <c r="F65" s="51">
        <v>0</v>
      </c>
      <c r="G65" s="51"/>
      <c r="H65" s="51">
        <v>-72</v>
      </c>
      <c r="I65" s="51"/>
      <c r="J65" s="51">
        <f>SUM(D65:I65)</f>
        <v>0</v>
      </c>
      <c r="K65" s="51"/>
      <c r="L65" s="32"/>
      <c r="M65" s="33"/>
    </row>
    <row r="66" spans="4:13" ht="12.75">
      <c r="D66" s="51"/>
      <c r="E66" s="51"/>
      <c r="F66" s="51"/>
      <c r="G66" s="51"/>
      <c r="H66" s="51"/>
      <c r="I66" s="51"/>
      <c r="J66" s="51"/>
      <c r="K66" s="51"/>
      <c r="L66" s="32"/>
      <c r="M66" s="33"/>
    </row>
    <row r="67" spans="2:11" ht="13.5" thickBot="1">
      <c r="B67" s="31" t="s">
        <v>162</v>
      </c>
      <c r="D67" s="114">
        <f>SUM(D64:E66)</f>
        <v>1523</v>
      </c>
      <c r="E67" s="115"/>
      <c r="F67" s="114">
        <f>SUM(F64:G66)</f>
        <v>0</v>
      </c>
      <c r="G67" s="115"/>
      <c r="H67" s="114">
        <f>SUM(H64:I66)</f>
        <v>-72</v>
      </c>
      <c r="I67" s="115"/>
      <c r="J67" s="114">
        <f>SUM(J64:K66)</f>
        <v>1451</v>
      </c>
      <c r="K67" s="115"/>
    </row>
    <row r="68" spans="2:11" ht="12.75">
      <c r="B68" s="31"/>
      <c r="D68" s="96"/>
      <c r="E68" s="96"/>
      <c r="F68" s="96"/>
      <c r="G68" s="96"/>
      <c r="H68" s="96"/>
      <c r="I68" s="96"/>
      <c r="J68" s="96"/>
      <c r="K68" s="96"/>
    </row>
    <row r="69" spans="2:3" ht="12.75">
      <c r="B69" s="124" t="s">
        <v>163</v>
      </c>
      <c r="C69" s="124"/>
    </row>
    <row r="70" spans="2:11" ht="12.75">
      <c r="B70" s="26" t="s">
        <v>165</v>
      </c>
      <c r="D70" s="51">
        <v>63</v>
      </c>
      <c r="E70" s="51"/>
      <c r="F70" s="119" t="s">
        <v>180</v>
      </c>
      <c r="G70" s="51"/>
      <c r="H70" s="51">
        <v>0</v>
      </c>
      <c r="I70" s="51"/>
      <c r="J70" s="51">
        <f>SUM(D70:I70)</f>
        <v>63</v>
      </c>
      <c r="K70" s="51"/>
    </row>
    <row r="71" spans="2:11" ht="12.75">
      <c r="B71" s="26" t="s">
        <v>167</v>
      </c>
      <c r="D71" s="51"/>
      <c r="E71" s="51"/>
      <c r="F71" s="51"/>
      <c r="G71" s="51"/>
      <c r="H71" s="51"/>
      <c r="I71" s="51"/>
      <c r="J71" s="51">
        <v>0</v>
      </c>
      <c r="K71" s="51"/>
    </row>
    <row r="72" spans="2:11" ht="12.75">
      <c r="B72" s="26" t="s">
        <v>166</v>
      </c>
      <c r="D72" s="51"/>
      <c r="E72" s="51"/>
      <c r="F72" s="51"/>
      <c r="G72" s="51"/>
      <c r="H72" s="51"/>
      <c r="I72" s="51"/>
      <c r="J72" s="51">
        <f>+J70-J71</f>
        <v>63</v>
      </c>
      <c r="K72" s="51"/>
    </row>
    <row r="73" spans="2:11" ht="12.75">
      <c r="B73" s="26" t="s">
        <v>168</v>
      </c>
      <c r="D73" s="51"/>
      <c r="E73" s="51"/>
      <c r="F73" s="51"/>
      <c r="G73" s="51"/>
      <c r="H73" s="51"/>
      <c r="I73" s="51"/>
      <c r="J73" s="51">
        <v>-61</v>
      </c>
      <c r="K73" s="51"/>
    </row>
    <row r="74" spans="2:11" ht="12.75">
      <c r="B74" s="26" t="s">
        <v>169</v>
      </c>
      <c r="D74" s="51"/>
      <c r="E74" s="51"/>
      <c r="F74" s="51"/>
      <c r="G74" s="51"/>
      <c r="H74" s="51"/>
      <c r="I74" s="51"/>
      <c r="J74" s="51">
        <v>3</v>
      </c>
      <c r="K74" s="51"/>
    </row>
    <row r="75" spans="4:11" ht="12.75">
      <c r="D75" s="123"/>
      <c r="E75" s="123"/>
      <c r="F75" s="123"/>
      <c r="G75" s="123"/>
      <c r="H75" s="123"/>
      <c r="I75" s="123"/>
      <c r="J75" s="123"/>
      <c r="K75" s="123"/>
    </row>
    <row r="76" spans="2:11" ht="13.5" thickBot="1">
      <c r="B76" s="31" t="s">
        <v>87</v>
      </c>
      <c r="D76" s="125"/>
      <c r="E76" s="125"/>
      <c r="F76" s="125"/>
      <c r="G76" s="125"/>
      <c r="H76" s="125"/>
      <c r="I76" s="125"/>
      <c r="J76" s="112">
        <f>SUM(J72:K75)</f>
        <v>5</v>
      </c>
      <c r="K76" s="116"/>
    </row>
    <row r="77" spans="3:11" ht="12.75">
      <c r="C77" s="32"/>
      <c r="D77" s="46"/>
      <c r="E77" s="54"/>
      <c r="F77" s="46"/>
      <c r="G77" s="54"/>
      <c r="H77" s="54"/>
      <c r="I77" s="54"/>
      <c r="J77" s="54"/>
      <c r="K77" s="54"/>
    </row>
    <row r="78" spans="3:11" ht="12.75">
      <c r="C78" s="32"/>
      <c r="D78" s="47"/>
      <c r="E78" s="17"/>
      <c r="F78" s="17"/>
      <c r="G78" s="17"/>
      <c r="H78" s="17"/>
      <c r="I78" s="17"/>
      <c r="J78" s="17"/>
      <c r="K78" s="32"/>
    </row>
    <row r="79" spans="1:2" ht="12.75">
      <c r="A79" s="30" t="s">
        <v>50</v>
      </c>
      <c r="B79" s="31" t="s">
        <v>49</v>
      </c>
    </row>
    <row r="81" ht="12.75">
      <c r="B81" s="26" t="s">
        <v>213</v>
      </c>
    </row>
    <row r="84" spans="1:2" ht="12.75">
      <c r="A84" s="30" t="s">
        <v>51</v>
      </c>
      <c r="B84" s="31" t="s">
        <v>52</v>
      </c>
    </row>
    <row r="86" ht="12.75">
      <c r="B86" s="26" t="s">
        <v>200</v>
      </c>
    </row>
    <row r="89" spans="1:2" ht="12.75">
      <c r="A89" s="30" t="s">
        <v>53</v>
      </c>
      <c r="B89" s="31" t="s">
        <v>99</v>
      </c>
    </row>
    <row r="91" ht="12.75">
      <c r="B91" s="26" t="s">
        <v>201</v>
      </c>
    </row>
    <row r="94" spans="1:2" ht="12.75">
      <c r="A94" s="30" t="s">
        <v>54</v>
      </c>
      <c r="B94" s="31" t="s">
        <v>170</v>
      </c>
    </row>
    <row r="96" ht="12.75">
      <c r="B96" s="26" t="s">
        <v>202</v>
      </c>
    </row>
    <row r="98" ht="12.75">
      <c r="A98" s="31" t="s">
        <v>236</v>
      </c>
    </row>
    <row r="100" spans="1:2" ht="12.75">
      <c r="A100" s="30" t="s">
        <v>55</v>
      </c>
      <c r="B100" s="31" t="s">
        <v>56</v>
      </c>
    </row>
    <row r="102" ht="12.75">
      <c r="B102" s="26" t="s">
        <v>239</v>
      </c>
    </row>
    <row r="103" ht="12.75">
      <c r="B103" s="26" t="s">
        <v>238</v>
      </c>
    </row>
    <row r="104" ht="12.75">
      <c r="B104" s="26" t="s">
        <v>237</v>
      </c>
    </row>
    <row r="107" ht="12.75" hidden="1"/>
    <row r="108" spans="1:2" ht="12.75">
      <c r="A108" s="30" t="s">
        <v>57</v>
      </c>
      <c r="B108" s="31" t="s">
        <v>203</v>
      </c>
    </row>
    <row r="110" ht="12.75">
      <c r="B110" s="26" t="s">
        <v>225</v>
      </c>
    </row>
    <row r="111" ht="12.75">
      <c r="B111" s="26" t="s">
        <v>235</v>
      </c>
    </row>
    <row r="112" ht="12.75">
      <c r="B112" s="26" t="s">
        <v>233</v>
      </c>
    </row>
    <row r="113" ht="12.75" hidden="1"/>
    <row r="114" ht="12.75" hidden="1"/>
    <row r="115" ht="12.75" hidden="1"/>
    <row r="117" spans="1:2" ht="12.75">
      <c r="A117" s="30" t="s">
        <v>58</v>
      </c>
      <c r="B117" s="31" t="s">
        <v>59</v>
      </c>
    </row>
    <row r="119" ht="12.75">
      <c r="B119" s="26" t="s">
        <v>227</v>
      </c>
    </row>
    <row r="120" ht="12.75">
      <c r="B120" s="26" t="s">
        <v>228</v>
      </c>
    </row>
    <row r="122" ht="12.75" hidden="1"/>
    <row r="123" spans="1:2" ht="12.75">
      <c r="A123" s="30" t="s">
        <v>60</v>
      </c>
      <c r="B123" s="31" t="s">
        <v>100</v>
      </c>
    </row>
    <row r="125" ht="12.75">
      <c r="B125" s="26" t="s">
        <v>229</v>
      </c>
    </row>
    <row r="128" spans="1:2" ht="12.75">
      <c r="A128" s="30" t="s">
        <v>71</v>
      </c>
      <c r="B128" s="31" t="s">
        <v>12</v>
      </c>
    </row>
    <row r="130" ht="12.75">
      <c r="B130" s="26" t="s">
        <v>230</v>
      </c>
    </row>
    <row r="131" ht="12.75">
      <c r="B131" s="26" t="s">
        <v>231</v>
      </c>
    </row>
    <row r="133" ht="12.75" hidden="1"/>
    <row r="134" ht="12.75" hidden="1"/>
    <row r="135" ht="12.75" hidden="1"/>
    <row r="136" spans="1:2" ht="12.75">
      <c r="A136" s="30" t="s">
        <v>72</v>
      </c>
      <c r="B136" s="31" t="s">
        <v>101</v>
      </c>
    </row>
    <row r="138" ht="12.75">
      <c r="B138" s="26" t="s">
        <v>204</v>
      </c>
    </row>
    <row r="141" spans="1:2" ht="12.75">
      <c r="A141" s="30" t="s">
        <v>73</v>
      </c>
      <c r="B141" s="31" t="s">
        <v>74</v>
      </c>
    </row>
    <row r="143" ht="12.75">
      <c r="B143" s="26" t="s">
        <v>205</v>
      </c>
    </row>
    <row r="146" spans="1:2" ht="12.75">
      <c r="A146" s="30" t="s">
        <v>75</v>
      </c>
      <c r="B146" s="31" t="s">
        <v>76</v>
      </c>
    </row>
    <row r="147" spans="1:2" ht="12.75">
      <c r="A147" s="30"/>
      <c r="B147" s="31"/>
    </row>
    <row r="148" spans="1:2" ht="12.75">
      <c r="A148" s="30"/>
      <c r="B148" s="31" t="s">
        <v>107</v>
      </c>
    </row>
    <row r="149" spans="1:2" ht="12.75">
      <c r="A149" s="30"/>
      <c r="B149" s="31"/>
    </row>
    <row r="150" spans="1:2" ht="12.75">
      <c r="A150" s="30"/>
      <c r="B150" s="34" t="s">
        <v>214</v>
      </c>
    </row>
    <row r="151" spans="1:2" ht="12.75">
      <c r="A151" s="30"/>
      <c r="B151" s="31"/>
    </row>
    <row r="152" spans="1:2" ht="12.75" hidden="1">
      <c r="A152" s="30"/>
      <c r="B152" s="31"/>
    </row>
    <row r="153" ht="12.75" hidden="1"/>
    <row r="154" ht="12.75" hidden="1"/>
    <row r="155" ht="12.75" hidden="1"/>
    <row r="156" ht="12.75">
      <c r="B156" s="31" t="s">
        <v>117</v>
      </c>
    </row>
    <row r="158" ht="12.75">
      <c r="B158" s="26" t="s">
        <v>206</v>
      </c>
    </row>
    <row r="159" ht="12.75">
      <c r="B159" s="26" t="s">
        <v>207</v>
      </c>
    </row>
    <row r="161" spans="4:8" ht="12.75">
      <c r="D161" s="95" t="s">
        <v>118</v>
      </c>
      <c r="F161" s="95" t="s">
        <v>122</v>
      </c>
      <c r="H161" s="95"/>
    </row>
    <row r="162" spans="4:8" ht="12.75">
      <c r="D162" s="95" t="s">
        <v>121</v>
      </c>
      <c r="F162" s="95" t="s">
        <v>121</v>
      </c>
      <c r="H162" s="95" t="s">
        <v>189</v>
      </c>
    </row>
    <row r="163" spans="4:8" ht="12.75">
      <c r="D163" s="95" t="s">
        <v>5</v>
      </c>
      <c r="F163" s="95" t="s">
        <v>5</v>
      </c>
      <c r="H163" s="95" t="s">
        <v>5</v>
      </c>
    </row>
    <row r="164" spans="2:11" ht="12.75">
      <c r="B164" s="26" t="s">
        <v>119</v>
      </c>
      <c r="D164" s="17">
        <v>5950</v>
      </c>
      <c r="F164" s="17">
        <v>5425</v>
      </c>
      <c r="G164" s="17"/>
      <c r="H164" s="17">
        <f>+D164-F164</f>
        <v>525</v>
      </c>
      <c r="I164" s="17"/>
      <c r="K164" s="17"/>
    </row>
    <row r="165" spans="2:11" ht="12.75">
      <c r="B165" s="26" t="s">
        <v>120</v>
      </c>
      <c r="D165" s="17">
        <v>1500</v>
      </c>
      <c r="F165" s="17">
        <v>1601</v>
      </c>
      <c r="G165" s="17"/>
      <c r="H165" s="17">
        <f>+D165-F165</f>
        <v>-101</v>
      </c>
      <c r="I165" s="17"/>
      <c r="K165" s="17"/>
    </row>
    <row r="166" spans="2:11" ht="12.75">
      <c r="B166" s="26" t="s">
        <v>106</v>
      </c>
      <c r="D166" s="17">
        <v>1350</v>
      </c>
      <c r="F166" s="17">
        <v>1529</v>
      </c>
      <c r="G166" s="17"/>
      <c r="H166" s="17">
        <f>+D166-F166</f>
        <v>-179</v>
      </c>
      <c r="I166" s="17"/>
      <c r="K166" s="17"/>
    </row>
    <row r="167" spans="4:11" ht="12.75">
      <c r="D167" s="17"/>
      <c r="F167" s="17"/>
      <c r="G167" s="17"/>
      <c r="H167" s="17"/>
      <c r="I167" s="17"/>
      <c r="K167" s="17"/>
    </row>
    <row r="168" spans="1:11" s="31" customFormat="1" ht="13.5" thickBot="1">
      <c r="A168" s="25"/>
      <c r="B168" s="31" t="s">
        <v>30</v>
      </c>
      <c r="D168" s="110">
        <f>SUM(D164:D167)</f>
        <v>8800</v>
      </c>
      <c r="F168" s="110">
        <f>SUM(F164:F167)</f>
        <v>8555</v>
      </c>
      <c r="G168" s="111"/>
      <c r="H168" s="110">
        <f>SUM(H164:H167)</f>
        <v>245</v>
      </c>
      <c r="I168" s="111"/>
      <c r="K168" s="111"/>
    </row>
    <row r="169" ht="13.5" thickTop="1"/>
    <row r="170" ht="12.75">
      <c r="B170" s="26" t="s">
        <v>208</v>
      </c>
    </row>
    <row r="172" ht="12.75" hidden="1"/>
    <row r="173" ht="12.75">
      <c r="B173" s="26" t="s">
        <v>215</v>
      </c>
    </row>
    <row r="175" spans="4:8" ht="12.75">
      <c r="D175" s="95" t="s">
        <v>118</v>
      </c>
      <c r="F175" s="95" t="s">
        <v>122</v>
      </c>
      <c r="H175" s="95"/>
    </row>
    <row r="176" spans="4:8" ht="12.75">
      <c r="D176" s="95" t="s">
        <v>121</v>
      </c>
      <c r="F176" s="95" t="s">
        <v>121</v>
      </c>
      <c r="H176" s="95" t="s">
        <v>189</v>
      </c>
    </row>
    <row r="177" spans="4:8" ht="12.75">
      <c r="D177" s="95" t="s">
        <v>5</v>
      </c>
      <c r="F177" s="95" t="s">
        <v>5</v>
      </c>
      <c r="H177" s="95" t="s">
        <v>5</v>
      </c>
    </row>
    <row r="178" spans="2:8" ht="12.75">
      <c r="B178" s="26" t="s">
        <v>119</v>
      </c>
      <c r="D178" s="17">
        <v>4752</v>
      </c>
      <c r="F178" s="17">
        <v>4752</v>
      </c>
      <c r="G178" s="17"/>
      <c r="H178" s="17">
        <f>+D178-F178</f>
        <v>0</v>
      </c>
    </row>
    <row r="179" spans="2:8" ht="12.75" customHeight="1" hidden="1">
      <c r="B179" s="26" t="s">
        <v>120</v>
      </c>
      <c r="D179" s="17">
        <v>1500</v>
      </c>
      <c r="F179" s="17">
        <v>1601</v>
      </c>
      <c r="G179" s="17"/>
      <c r="H179" s="17">
        <f>+D179-F179</f>
        <v>-101</v>
      </c>
    </row>
    <row r="180" spans="2:8" ht="12.75" customHeight="1" hidden="1">
      <c r="B180" s="26" t="s">
        <v>106</v>
      </c>
      <c r="D180" s="17">
        <v>1350</v>
      </c>
      <c r="F180" s="17">
        <v>1529</v>
      </c>
      <c r="G180" s="17"/>
      <c r="H180" s="17">
        <f>+D180-F180</f>
        <v>-179</v>
      </c>
    </row>
    <row r="181" spans="4:8" ht="12.75">
      <c r="D181" s="17"/>
      <c r="F181" s="17"/>
      <c r="G181" s="17"/>
      <c r="H181" s="17"/>
    </row>
    <row r="182" spans="2:8" ht="13.5" thickBot="1">
      <c r="B182" s="31" t="s">
        <v>30</v>
      </c>
      <c r="C182" s="31"/>
      <c r="D182" s="110">
        <v>4752</v>
      </c>
      <c r="E182" s="31"/>
      <c r="F182" s="110">
        <v>4752</v>
      </c>
      <c r="G182" s="111"/>
      <c r="H182" s="110">
        <v>0</v>
      </c>
    </row>
    <row r="183" ht="13.5" thickTop="1"/>
    <row r="184" spans="1:2" ht="12.75">
      <c r="A184" s="30" t="s">
        <v>77</v>
      </c>
      <c r="B184" s="31" t="s">
        <v>78</v>
      </c>
    </row>
    <row r="186" ht="12.75">
      <c r="B186" s="26" t="s">
        <v>209</v>
      </c>
    </row>
    <row r="189" spans="4:8" ht="12.75">
      <c r="D189" s="95" t="s">
        <v>173</v>
      </c>
      <c r="F189" s="95" t="s">
        <v>174</v>
      </c>
      <c r="H189" s="95" t="s">
        <v>30</v>
      </c>
    </row>
    <row r="190" spans="4:8" ht="12.75">
      <c r="D190" s="95" t="s">
        <v>175</v>
      </c>
      <c r="F190" s="95" t="s">
        <v>175</v>
      </c>
      <c r="H190" s="95" t="s">
        <v>175</v>
      </c>
    </row>
    <row r="191" spans="2:8" ht="12.75">
      <c r="B191" s="26" t="s">
        <v>171</v>
      </c>
      <c r="D191" s="17">
        <v>730</v>
      </c>
      <c r="F191" s="17">
        <v>276</v>
      </c>
      <c r="H191" s="17">
        <f>+D191+F191</f>
        <v>1006</v>
      </c>
    </row>
    <row r="192" spans="2:8" ht="12.75">
      <c r="B192" s="26" t="s">
        <v>172</v>
      </c>
      <c r="D192" s="17">
        <v>2749</v>
      </c>
      <c r="F192" s="17">
        <v>0</v>
      </c>
      <c r="H192" s="17">
        <f>+D192+F192</f>
        <v>2749</v>
      </c>
    </row>
    <row r="193" spans="4:8" ht="12.75">
      <c r="D193" s="17"/>
      <c r="F193" s="17"/>
      <c r="H193" s="17"/>
    </row>
    <row r="194" spans="2:8" ht="13.5" thickBot="1">
      <c r="B194" s="31" t="s">
        <v>30</v>
      </c>
      <c r="D194" s="99">
        <f>SUM(D191:D193)</f>
        <v>3479</v>
      </c>
      <c r="F194" s="99">
        <f>SUM(F191:F193)</f>
        <v>276</v>
      </c>
      <c r="H194" s="99">
        <f>SUM(H191:H193)</f>
        <v>3755</v>
      </c>
    </row>
    <row r="196" spans="1:2" ht="12.75">
      <c r="A196" s="30" t="s">
        <v>79</v>
      </c>
      <c r="B196" s="31" t="s">
        <v>80</v>
      </c>
    </row>
    <row r="198" ht="12.75">
      <c r="B198" s="26" t="s">
        <v>210</v>
      </c>
    </row>
    <row r="201" spans="1:2" ht="12.75">
      <c r="A201" s="30" t="s">
        <v>81</v>
      </c>
      <c r="B201" s="31" t="s">
        <v>82</v>
      </c>
    </row>
    <row r="203" ht="12.75">
      <c r="B203" s="26" t="s">
        <v>222</v>
      </c>
    </row>
    <row r="204" ht="12.75">
      <c r="B204" s="26" t="s">
        <v>216</v>
      </c>
    </row>
    <row r="205" ht="12.75">
      <c r="B205" s="26" t="s">
        <v>217</v>
      </c>
    </row>
    <row r="206" ht="12.75">
      <c r="B206" s="26" t="s">
        <v>218</v>
      </c>
    </row>
    <row r="207" ht="12.75">
      <c r="B207" s="26" t="s">
        <v>219</v>
      </c>
    </row>
    <row r="208" ht="12.75">
      <c r="B208" s="26" t="s">
        <v>220</v>
      </c>
    </row>
    <row r="210" ht="12.75">
      <c r="B210" s="26" t="s">
        <v>240</v>
      </c>
    </row>
    <row r="212" ht="12.75">
      <c r="B212" s="26" t="s">
        <v>211</v>
      </c>
    </row>
    <row r="214" spans="1:2" ht="12.75">
      <c r="A214" s="30" t="s">
        <v>83</v>
      </c>
      <c r="B214" s="31" t="s">
        <v>104</v>
      </c>
    </row>
    <row r="215" spans="1:2" ht="12.75">
      <c r="A215" s="30"/>
      <c r="B215" s="31"/>
    </row>
    <row r="216" spans="1:2" ht="12.75">
      <c r="A216" s="30"/>
      <c r="B216" s="34" t="s">
        <v>105</v>
      </c>
    </row>
    <row r="217" spans="1:2" ht="12.75">
      <c r="A217" s="30"/>
      <c r="B217" s="34"/>
    </row>
    <row r="218" spans="1:18" ht="12.75">
      <c r="A218" s="30"/>
      <c r="B218" s="31"/>
      <c r="F218" s="126" t="s">
        <v>89</v>
      </c>
      <c r="G218" s="126"/>
      <c r="H218" s="48"/>
      <c r="I218" s="124" t="s">
        <v>91</v>
      </c>
      <c r="J218" s="124"/>
      <c r="M218" s="38"/>
      <c r="N218" s="38"/>
      <c r="O218" s="41"/>
      <c r="P218" s="42"/>
      <c r="Q218" s="42"/>
      <c r="R218" s="42"/>
    </row>
    <row r="219" spans="1:18" ht="12.75">
      <c r="A219" s="30"/>
      <c r="B219" s="31"/>
      <c r="F219" s="100">
        <v>38442</v>
      </c>
      <c r="G219" s="101">
        <v>38077</v>
      </c>
      <c r="H219" s="53"/>
      <c r="I219" s="102">
        <v>38442</v>
      </c>
      <c r="J219" s="102">
        <v>38077</v>
      </c>
      <c r="M219" s="38"/>
      <c r="N219" s="38"/>
      <c r="O219" s="43"/>
      <c r="P219" s="42"/>
      <c r="Q219" s="38"/>
      <c r="R219" s="38"/>
    </row>
    <row r="220" spans="13:18" ht="12.75">
      <c r="M220" s="38"/>
      <c r="N220" s="38"/>
      <c r="O220" s="41"/>
      <c r="P220" s="37"/>
      <c r="Q220" s="44"/>
      <c r="R220" s="44"/>
    </row>
    <row r="221" spans="2:18" ht="13.5" thickBot="1">
      <c r="B221" s="26" t="s">
        <v>223</v>
      </c>
      <c r="F221" s="56">
        <v>5</v>
      </c>
      <c r="G221" s="56">
        <f>+'IS'!D34</f>
        <v>761</v>
      </c>
      <c r="H221" s="52"/>
      <c r="I221" s="56">
        <v>5</v>
      </c>
      <c r="J221" s="56">
        <f>+'IS'!H34</f>
        <v>761</v>
      </c>
      <c r="M221" s="38"/>
      <c r="N221" s="38"/>
      <c r="O221" s="41"/>
      <c r="P221" s="37"/>
      <c r="Q221" s="44"/>
      <c r="R221" s="44"/>
    </row>
    <row r="222" spans="6:18" ht="12.75">
      <c r="F222" s="17"/>
      <c r="G222" s="17"/>
      <c r="I222" s="17"/>
      <c r="J222" s="17"/>
      <c r="M222" s="38"/>
      <c r="N222" s="38"/>
      <c r="O222" s="41"/>
      <c r="P222" s="37"/>
      <c r="Q222" s="44"/>
      <c r="R222" s="44"/>
    </row>
    <row r="223" spans="2:18" ht="13.5" thickBot="1">
      <c r="B223" s="26" t="s">
        <v>103</v>
      </c>
      <c r="F223" s="56">
        <f>+'BS'!B33*4</f>
        <v>105600</v>
      </c>
      <c r="G223" s="98">
        <v>105600</v>
      </c>
      <c r="H223" s="52"/>
      <c r="I223" s="56">
        <f>26400*4</f>
        <v>105600</v>
      </c>
      <c r="J223" s="56">
        <f>G223</f>
        <v>105600</v>
      </c>
      <c r="M223" s="38"/>
      <c r="N223" s="38"/>
      <c r="O223" s="41"/>
      <c r="P223" s="37"/>
      <c r="Q223" s="44"/>
      <c r="R223" s="44"/>
    </row>
    <row r="224" spans="2:18" ht="12.75">
      <c r="B224" s="26" t="s">
        <v>102</v>
      </c>
      <c r="F224" s="51"/>
      <c r="G224" s="51"/>
      <c r="H224" s="51"/>
      <c r="I224" s="51"/>
      <c r="J224" s="51"/>
      <c r="M224" s="38"/>
      <c r="N224" s="45"/>
      <c r="O224" s="41"/>
      <c r="P224" s="37"/>
      <c r="Q224" s="44"/>
      <c r="R224" s="44"/>
    </row>
    <row r="225" spans="6:18" ht="12.75">
      <c r="F225" s="51"/>
      <c r="G225" s="51"/>
      <c r="H225" s="51"/>
      <c r="I225" s="17"/>
      <c r="J225" s="17"/>
      <c r="M225" s="41"/>
      <c r="N225" s="38"/>
      <c r="O225" s="41"/>
      <c r="P225" s="37"/>
      <c r="Q225" s="38"/>
      <c r="R225" s="38"/>
    </row>
    <row r="226" spans="2:18" ht="13.5" thickBot="1">
      <c r="B226" s="34" t="s">
        <v>96</v>
      </c>
      <c r="F226" s="121">
        <f>+F221/F223*100</f>
        <v>0.004734848484848485</v>
      </c>
      <c r="G226" s="97">
        <f>+G221/G223*100</f>
        <v>0.7206439393939393</v>
      </c>
      <c r="H226" s="36"/>
      <c r="I226" s="97">
        <f>+I221/I223*100</f>
        <v>0.004734848484848485</v>
      </c>
      <c r="J226" s="97">
        <v>0.72</v>
      </c>
      <c r="M226" s="41"/>
      <c r="N226" s="38"/>
      <c r="O226" s="41"/>
      <c r="P226" s="41"/>
      <c r="Q226" s="38"/>
      <c r="R226" s="38"/>
    </row>
    <row r="227" spans="2:18" ht="12.75">
      <c r="B227" s="34"/>
      <c r="F227" s="36"/>
      <c r="G227" s="36"/>
      <c r="H227" s="36"/>
      <c r="J227" s="36"/>
      <c r="K227" s="36"/>
      <c r="M227" s="41"/>
      <c r="N227" s="38"/>
      <c r="O227" s="41"/>
      <c r="P227" s="41"/>
      <c r="Q227" s="38"/>
      <c r="R227" s="38"/>
    </row>
    <row r="228" spans="13:18" ht="12.75">
      <c r="M228" s="38"/>
      <c r="N228" s="38"/>
      <c r="O228" s="41"/>
      <c r="P228" s="38"/>
      <c r="Q228" s="38"/>
      <c r="R228" s="38"/>
    </row>
    <row r="229" spans="15:17" ht="12.75">
      <c r="O229" s="17"/>
      <c r="P229" s="37"/>
      <c r="Q229" s="38"/>
    </row>
    <row r="230" spans="1:11" ht="12.75">
      <c r="A230" s="39" t="s">
        <v>84</v>
      </c>
      <c r="K230" s="50"/>
    </row>
    <row r="233" ht="12.75">
      <c r="M233" s="35"/>
    </row>
    <row r="234" spans="1:13" ht="12.75">
      <c r="A234" s="39" t="s">
        <v>144</v>
      </c>
      <c r="M234" s="35"/>
    </row>
    <row r="235" ht="12.75">
      <c r="A235" s="39" t="s">
        <v>145</v>
      </c>
    </row>
    <row r="236" ht="12.75">
      <c r="A236" s="25" t="s">
        <v>146</v>
      </c>
    </row>
    <row r="237" ht="12.75">
      <c r="A237" s="40" t="s">
        <v>190</v>
      </c>
    </row>
  </sheetData>
  <mergeCells count="11">
    <mergeCell ref="B63:C63"/>
    <mergeCell ref="B69:C69"/>
    <mergeCell ref="F218:G218"/>
    <mergeCell ref="D76:E76"/>
    <mergeCell ref="D75:E75"/>
    <mergeCell ref="F76:G76"/>
    <mergeCell ref="F75:G75"/>
    <mergeCell ref="J75:K75"/>
    <mergeCell ref="I218:J218"/>
    <mergeCell ref="H76:I76"/>
    <mergeCell ref="H75:I75"/>
  </mergeCells>
  <printOptions/>
  <pageMargins left="0.45" right="0.5" top="0.75" bottom="0.75" header="0.5" footer="0.5"/>
  <pageSetup horizontalDpi="1200" verticalDpi="1200" orientation="portrait" scale="67" r:id="rId1"/>
  <rowBreaks count="3" manualBreakCount="3">
    <brk id="54" max="11" man="1"/>
    <brk id="116" max="11" man="1"/>
    <brk id="18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 Lee Kuan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 Lee Kuan</dc:creator>
  <cp:keywords/>
  <dc:description/>
  <cp:lastModifiedBy>Sheila</cp:lastModifiedBy>
  <cp:lastPrinted>2005-05-31T08:50:12Z</cp:lastPrinted>
  <dcterms:created xsi:type="dcterms:W3CDTF">2003-11-01T13:04:36Z</dcterms:created>
  <dcterms:modified xsi:type="dcterms:W3CDTF">2005-05-31T09:02:03Z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