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4"/>
  </bookViews>
  <sheets>
    <sheet name="IS" sheetId="1" r:id="rId1"/>
    <sheet name="BS" sheetId="2" r:id="rId2"/>
    <sheet name="Equity" sheetId="3" r:id="rId3"/>
    <sheet name="CashFlow" sheetId="4" r:id="rId4"/>
    <sheet name="Notes" sheetId="5" r:id="rId5"/>
  </sheets>
  <definedNames>
    <definedName name="_xlnm.Print_Area" localSheetId="3">'CashFlow'!$A$1:$H$45</definedName>
    <definedName name="_xlnm.Print_Area" localSheetId="4">'Notes'!$A$1:$K$226</definedName>
    <definedName name="_xlnm.Print_Titles" localSheetId="4">'Notes'!$1:$6</definedName>
  </definedNames>
  <calcPr fullCalcOnLoad="1"/>
</workbook>
</file>

<file path=xl/sharedStrings.xml><?xml version="1.0" encoding="utf-8"?>
<sst xmlns="http://schemas.openxmlformats.org/spreadsheetml/2006/main" count="259" uniqueCount="196">
  <si>
    <t>CONDENSED CONSOLIDATED INCOME STATEMENTS</t>
  </si>
  <si>
    <t>(Unaudited)</t>
  </si>
  <si>
    <t xml:space="preserve">Current </t>
  </si>
  <si>
    <t>Quarter</t>
  </si>
  <si>
    <t xml:space="preserve">Ended </t>
  </si>
  <si>
    <t>RM'000</t>
  </si>
  <si>
    <t>Comparative</t>
  </si>
  <si>
    <t>Cumulative</t>
  </si>
  <si>
    <t>To Date</t>
  </si>
  <si>
    <t>Revenue</t>
  </si>
  <si>
    <t>Operating Expenses</t>
  </si>
  <si>
    <t>Other Operating Income</t>
  </si>
  <si>
    <t>Taxation</t>
  </si>
  <si>
    <t>Finance Cost</t>
  </si>
  <si>
    <t>As At</t>
  </si>
  <si>
    <t>Property, Plant and Equipment</t>
  </si>
  <si>
    <t>Current Assets</t>
  </si>
  <si>
    <t>Current Liabilities</t>
  </si>
  <si>
    <t>Payables</t>
  </si>
  <si>
    <t>Net Current Assets</t>
  </si>
  <si>
    <t>Share Capital</t>
  </si>
  <si>
    <t>Reserves</t>
  </si>
  <si>
    <t>Shareholders' Equity</t>
  </si>
  <si>
    <t>Note:</t>
  </si>
  <si>
    <t>CONDENSED CONSOLIDATED STATEMENT OF CHANGES IN EQUITY</t>
  </si>
  <si>
    <t>Share</t>
  </si>
  <si>
    <t>Capital</t>
  </si>
  <si>
    <t>Retained</t>
  </si>
  <si>
    <t>Profits</t>
  </si>
  <si>
    <t>Total</t>
  </si>
  <si>
    <t>Reserve</t>
  </si>
  <si>
    <t>Net profit for the period</t>
  </si>
  <si>
    <t>(Audited)</t>
  </si>
  <si>
    <t>CONDENSED CONSOLIDATED CASH FLOW STATEMENT</t>
  </si>
  <si>
    <t>CASH FLOW FROM OPERATING ACTIVITIES</t>
  </si>
  <si>
    <t>Adjustment for:</t>
  </si>
  <si>
    <t>Non-cash items</t>
  </si>
  <si>
    <t>Non-operating items</t>
  </si>
  <si>
    <t>Operating profit before working capital changes</t>
  </si>
  <si>
    <t>Net changes in current assets</t>
  </si>
  <si>
    <t>Net changes in current liabilities</t>
  </si>
  <si>
    <t>Interest income received</t>
  </si>
  <si>
    <t>Income tax paid</t>
  </si>
  <si>
    <t>Net cash flow used in operating activities</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</si>
  <si>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</si>
  <si>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</si>
  <si>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</si>
  <si>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</si>
  <si>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</si>
  <si>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</si>
  <si>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</si>
  <si>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</si>
  <si>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</si>
  <si>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</si>
  <si>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</si>
  <si>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</si>
  <si>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</si>
  <si>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</si>
  <si>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</si>
  <si>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</si>
  <si>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</si>
  <si>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</si>
  <si>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</si>
  <si>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Unusual Items</t>
  </si>
  <si>
    <t>5.</t>
  </si>
  <si>
    <t>6.</t>
  </si>
  <si>
    <t>Debts and Equity Securities</t>
  </si>
  <si>
    <t>7.</t>
  </si>
  <si>
    <t>8.</t>
  </si>
  <si>
    <t>Segmental Reporting</t>
  </si>
  <si>
    <t>17.</t>
  </si>
  <si>
    <t>18.</t>
  </si>
  <si>
    <t>19.</t>
  </si>
  <si>
    <t>Purchase or Disposal of Quoted Securities</t>
  </si>
  <si>
    <t>20.</t>
  </si>
  <si>
    <t>Corporate Proposal</t>
  </si>
  <si>
    <t>21.</t>
  </si>
  <si>
    <t>Group Borrowings and Debt Securities</t>
  </si>
  <si>
    <t>22.</t>
  </si>
  <si>
    <t>Off Balance Sheet Financial Instruments</t>
  </si>
  <si>
    <t>23.</t>
  </si>
  <si>
    <t>Material Litigation</t>
  </si>
  <si>
    <t>24.</t>
  </si>
  <si>
    <t>By Order Of the Board</t>
  </si>
  <si>
    <t>Geographical segments</t>
  </si>
  <si>
    <t>Malaysia</t>
  </si>
  <si>
    <t>Profit/(Loss) Before Taxation</t>
  </si>
  <si>
    <t>Individual quarter ended</t>
  </si>
  <si>
    <t>SELECTED EXPLANATORY NOTES</t>
  </si>
  <si>
    <t>Cumulative quarter ended</t>
  </si>
  <si>
    <t xml:space="preserve">              </t>
  </si>
  <si>
    <t>The operations of the Group are not subject to any seasonality or cyclicality factors.</t>
  </si>
  <si>
    <t>Ended</t>
  </si>
  <si>
    <t>Cash used in operations</t>
  </si>
  <si>
    <t>Basic Earnings Per Share (sen)</t>
  </si>
  <si>
    <t>Exchange reserve</t>
  </si>
  <si>
    <t>Change In The Composition of The Group</t>
  </si>
  <si>
    <t>Profit Forecast</t>
  </si>
  <si>
    <t>Unquoted Investments / Properties</t>
  </si>
  <si>
    <t xml:space="preserve">   shares in issue ('000)</t>
  </si>
  <si>
    <t>Weighted average number of ordinary</t>
  </si>
  <si>
    <t>Basic Earnings Per Share</t>
  </si>
  <si>
    <t>The basic earnings per share for the quarter and cumulative year to date are computed as follow:</t>
  </si>
  <si>
    <t>Listing expenses</t>
  </si>
  <si>
    <t>(1) Status of Corporate Proposal</t>
  </si>
  <si>
    <t>Distributable</t>
  </si>
  <si>
    <t>CASH FLOW FROM INVESTING ACTIVITY</t>
  </si>
  <si>
    <t>Dividends Paid Or Proposed</t>
  </si>
  <si>
    <t>(2) Status of Utilisation of Proceeds</t>
  </si>
  <si>
    <t>Proposed</t>
  </si>
  <si>
    <t>Working capital</t>
  </si>
  <si>
    <t>R&amp;D expenditure</t>
  </si>
  <si>
    <t>Utilisation</t>
  </si>
  <si>
    <t>Actual</t>
  </si>
  <si>
    <t>31 December</t>
  </si>
  <si>
    <t>NET DECREASE IN CASH AND CASH EQUIVALENTS</t>
  </si>
  <si>
    <t xml:space="preserve">PALETTE MULTIMEDIA BERHAD </t>
  </si>
  <si>
    <t>(Company No.: 420056-K)</t>
  </si>
  <si>
    <t>The Condensed Consolidated Income Statement should be read in conjunction with the</t>
  </si>
  <si>
    <t>Annual Financial Report For the year ended 31 December 2003</t>
  </si>
  <si>
    <t>Intangible Assets</t>
  </si>
  <si>
    <t>Inventories</t>
  </si>
  <si>
    <t>Cash and Cash Equivalents</t>
  </si>
  <si>
    <t>Overdraft and Short Term Borrowing</t>
  </si>
  <si>
    <t>Long Term Liabilities</t>
  </si>
  <si>
    <t>Borrowing</t>
  </si>
  <si>
    <t>Other Deferred Liabilities</t>
  </si>
  <si>
    <t>Attributable</t>
  </si>
  <si>
    <t>to Capital</t>
  </si>
  <si>
    <t>to Revenue</t>
  </si>
  <si>
    <t>The Condensed Consolidated Cash Flow Statement should be read in conjunction with the</t>
  </si>
  <si>
    <t>The Condensed Consolidated Balance Sheets should be read in conjunction with the</t>
  </si>
  <si>
    <t>The Condensed Consolidated Statements of Changes in Equity should be read in conjunction with the</t>
  </si>
  <si>
    <t>CASH FLOW FROM OPERATING ACTIVITY</t>
  </si>
  <si>
    <t>Bank Borrowing</t>
  </si>
  <si>
    <t>Lim Seck Wah</t>
  </si>
  <si>
    <t>(MAICSA 0799845)</t>
  </si>
  <si>
    <t>Secretary</t>
  </si>
  <si>
    <t>Minority Interest</t>
  </si>
  <si>
    <t>Issue of ordinary shares pursuant Private</t>
  </si>
  <si>
    <t>Placement</t>
  </si>
  <si>
    <t>Proceed from Private Placement</t>
  </si>
  <si>
    <t>Annual Financial Report For the year ended 31 December 2003 and the accompanying</t>
  </si>
  <si>
    <t>explanatory notes attached to this interim financial statements.</t>
  </si>
  <si>
    <t>EPS - Basic (sen)</t>
  </si>
  <si>
    <t xml:space="preserve">       - Diluted (sen)</t>
  </si>
  <si>
    <t>Net Tangible Assets Per Share (Sen)</t>
  </si>
  <si>
    <t>Annual Financial Report For the year ended 31 December 2003 and the accompanying explantory</t>
  </si>
  <si>
    <t xml:space="preserve"> notes attached to this interim financial statements.</t>
  </si>
  <si>
    <t xml:space="preserve"> explantory notes attached to this interim financial statements.</t>
  </si>
  <si>
    <t xml:space="preserve">Indonesia </t>
  </si>
  <si>
    <t>Elimination</t>
  </si>
  <si>
    <t>Consolidated</t>
  </si>
  <si>
    <t>Inter-Segment Sales</t>
  </si>
  <si>
    <t>Total Revenue</t>
  </si>
  <si>
    <t>RESULT</t>
  </si>
  <si>
    <t>REVENUE</t>
  </si>
  <si>
    <t>Segment Result</t>
  </si>
  <si>
    <t>Operating Profit</t>
  </si>
  <si>
    <t>Unalloted Corporate Exp.</t>
  </si>
  <si>
    <t>Interest Expense</t>
  </si>
  <si>
    <t>Interest Income</t>
  </si>
  <si>
    <t>Changes In Contingent Liabilities &amp; Assets</t>
  </si>
  <si>
    <t>Secured</t>
  </si>
  <si>
    <t>Unsecured</t>
  </si>
  <si>
    <t>Short Term</t>
  </si>
  <si>
    <t>Long Term</t>
  </si>
  <si>
    <t>RM '000</t>
  </si>
  <si>
    <t>Changes In Estimates Of Amount Reported Previously Affecting Current Interim Period</t>
  </si>
  <si>
    <t>30 August 2004</t>
  </si>
  <si>
    <t>At 1 January 2004</t>
  </si>
  <si>
    <t>At 1 January 2003</t>
  </si>
  <si>
    <t>Equity Investments</t>
  </si>
  <si>
    <t>Other Investments</t>
  </si>
  <si>
    <t>31 Dec</t>
  </si>
  <si>
    <t xml:space="preserve">12 Months </t>
  </si>
  <si>
    <t>CONDENSED BALANCE SHEETS AS AT 31 DECEMBER 2004</t>
  </si>
  <si>
    <t>Quarter ended 31 December 2003</t>
  </si>
  <si>
    <t>12 Months</t>
  </si>
  <si>
    <t>31 Dec 2003</t>
  </si>
  <si>
    <t>31 Dec 2004</t>
  </si>
  <si>
    <t>Quarter ended 31 December 2004</t>
  </si>
  <si>
    <t>At 31 December 2003</t>
  </si>
  <si>
    <t>FOR THE FOURTH QUARTER ENDED 31 DECEMBER 2004</t>
  </si>
  <si>
    <t>Profit / (Loss) From Operations</t>
  </si>
  <si>
    <t>Profit / (Loss) Before Taxation</t>
  </si>
  <si>
    <t>Profit / (Loss) After Taxation</t>
  </si>
  <si>
    <t>Profit / (Loss) After Tax For The Period</t>
  </si>
  <si>
    <t>Debtors</t>
  </si>
  <si>
    <t>At 31 December 2004</t>
  </si>
  <si>
    <t>Profit / (Loss) before taxation</t>
  </si>
  <si>
    <t>CASH AND CASH EQUIVALENTS AT 1 JANUARY</t>
  </si>
  <si>
    <t>CASH AND CASH EQUIVALENTS AT 31 DECEMBER</t>
  </si>
  <si>
    <t>Unutilised</t>
  </si>
  <si>
    <t>Net Profit / (Loss) After Taxation &amp; Minority Interest (RM'000)</t>
  </si>
  <si>
    <t>Net profit / (loss) for the period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</si>
</sst>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409]dddd\,\ mmmm\ dd\,\ yyyy"/>
    <numFmt numFmtId="182" formatCode="[$-409]d\-mmm\-yy;@"/>
  </numFmts>
  <fonts count="10">
    <font>
      <sz val="10"/>
      <name val="Arial"/>
      <family val="0"/>
    </font>
    <font>
      <b/>
      <sz val="10"/>
      <name val="Arial"/>
      <family val="2"/>
    </font>
    <font>
      <sz val="8"/>
      <name val="Arial"/>
      <family val="0"/>
    </font>
    <font>
      <b/>
      <sz val="8"/>
      <name val="Arial"/>
      <family val="2"/>
    </font>
    <font>
      <sz val="10"/>
      <color indexed="8"/>
      <name val="Arial"/>
      <family val="2"/>
    </font>
    <font>
      <b/>
      <sz val="10"/>
      <color indexed="8"/>
      <name val="Arial"/>
      <family val="2"/>
    </font>
    <font>
      <b/>
      <i/>
      <sz val="10"/>
      <name val="Arial"/>
      <family val="2"/>
    </font>
    <font>
      <u val="single"/>
      <sz val="10"/>
      <color indexed="12"/>
      <name val="Arial"/>
      <family val="0"/>
    </font>
    <font>
      <u val="single"/>
      <sz val="10"/>
      <color indexed="36"/>
      <name val="Arial"/>
      <family val="0"/>
    </font>
    <font>
      <b/>
      <u val="single"/>
      <sz val="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73" fontId="0" fillId="0" borderId="0" xfId="15" applyNumberFormat="1" applyAlignment="1">
      <alignment/>
    </xf>
    <xf numFmtId="173" fontId="0" fillId="0" borderId="0" xfId="15" applyNumberFormat="1" applyAlignment="1">
      <alignment horizontal="center"/>
    </xf>
    <xf numFmtId="173" fontId="0" fillId="0" borderId="0" xfId="15" applyNumberFormat="1" applyFont="1" applyAlignment="1">
      <alignment/>
    </xf>
    <xf numFmtId="173" fontId="0" fillId="0" borderId="0" xfId="15" applyNumberFormat="1" applyBorder="1" applyAlignment="1">
      <alignment/>
    </xf>
    <xf numFmtId="173" fontId="0" fillId="0" borderId="0" xfId="15" applyNumberFormat="1" applyFont="1" applyBorder="1" applyAlignment="1">
      <alignment/>
    </xf>
    <xf numFmtId="173" fontId="1" fillId="0" borderId="0" xfId="15" applyNumberFormat="1" applyFont="1" applyAlignment="1">
      <alignment/>
    </xf>
    <xf numFmtId="0" fontId="0" fillId="0" borderId="0" xfId="0" applyAlignment="1">
      <alignment horizontal="justify"/>
    </xf>
    <xf numFmtId="0" fontId="0" fillId="0" borderId="0" xfId="0" applyFont="1" applyAlignment="1">
      <alignment/>
    </xf>
    <xf numFmtId="173" fontId="0" fillId="0" borderId="0" xfId="15" applyNumberFormat="1" applyFont="1" applyAlignment="1">
      <alignment horizontal="center"/>
    </xf>
    <xf numFmtId="179" fontId="0" fillId="0" borderId="0" xfId="0" applyNumberFormat="1" applyAlignment="1">
      <alignment horizontal="center"/>
    </xf>
    <xf numFmtId="0" fontId="0" fillId="0" borderId="0" xfId="0" applyFont="1" applyAlignment="1">
      <alignment/>
    </xf>
    <xf numFmtId="173" fontId="0" fillId="0" borderId="0" xfId="15" applyNumberFormat="1" applyFill="1" applyAlignment="1">
      <alignment/>
    </xf>
    <xf numFmtId="9" fontId="0" fillId="0" borderId="0" xfId="21" applyAlignment="1">
      <alignment/>
    </xf>
    <xf numFmtId="0" fontId="1" fillId="0" borderId="0" xfId="0" applyFont="1" applyAlignment="1">
      <alignment/>
    </xf>
    <xf numFmtId="0" fontId="0" fillId="0" borderId="0" xfId="0" applyFont="1" applyAlignment="1">
      <alignment/>
    </xf>
    <xf numFmtId="173" fontId="0" fillId="0" borderId="0" xfId="15" applyNumberFormat="1" applyFont="1" applyFill="1" applyAlignment="1">
      <alignment/>
    </xf>
    <xf numFmtId="173" fontId="1" fillId="0" borderId="0" xfId="15" applyNumberFormat="1" applyFont="1" applyFill="1" applyAlignment="1">
      <alignment horizontal="center"/>
    </xf>
    <xf numFmtId="173" fontId="1" fillId="0" borderId="0" xfId="15" applyNumberFormat="1" applyFont="1" applyFill="1" applyAlignment="1" quotePrefix="1">
      <alignment horizontal="center"/>
    </xf>
    <xf numFmtId="0" fontId="1" fillId="0" borderId="0" xfId="0" applyFont="1" applyFill="1" applyAlignment="1">
      <alignment horizontal="left"/>
    </xf>
    <xf numFmtId="0" fontId="0" fillId="0" borderId="0" xfId="0" applyFill="1" applyAlignment="1">
      <alignment/>
    </xf>
    <xf numFmtId="0" fontId="0"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horizontal="left"/>
    </xf>
    <xf numFmtId="0" fontId="1" fillId="0" borderId="0" xfId="0" applyFont="1" applyFill="1" applyAlignment="1" quotePrefix="1">
      <alignment horizontal="left"/>
    </xf>
    <xf numFmtId="0" fontId="1" fillId="0" borderId="0" xfId="0" applyFont="1" applyFill="1" applyAlignment="1">
      <alignment/>
    </xf>
    <xf numFmtId="173" fontId="0" fillId="0" borderId="0" xfId="0" applyNumberFormat="1" applyFill="1" applyAlignment="1">
      <alignment/>
    </xf>
    <xf numFmtId="9" fontId="0" fillId="0" borderId="0" xfId="21" applyFill="1" applyAlignment="1">
      <alignment horizontal="left"/>
    </xf>
    <xf numFmtId="0" fontId="0" fillId="0" borderId="0" xfId="0" applyFont="1" applyFill="1" applyAlignment="1">
      <alignment/>
    </xf>
    <xf numFmtId="0" fontId="0" fillId="0" borderId="0" xfId="0" applyFill="1" applyAlignment="1" quotePrefix="1">
      <alignment/>
    </xf>
    <xf numFmtId="43" fontId="0" fillId="0" borderId="0" xfId="0" applyNumberFormat="1" applyFill="1" applyBorder="1" applyAlignment="1">
      <alignment horizontal="center"/>
    </xf>
    <xf numFmtId="173" fontId="0" fillId="0" borderId="0" xfId="0" applyNumberFormat="1" applyFill="1" applyBorder="1" applyAlignment="1">
      <alignment/>
    </xf>
    <xf numFmtId="0" fontId="0" fillId="0" borderId="0" xfId="0" applyFill="1" applyBorder="1" applyAlignment="1">
      <alignment/>
    </xf>
    <xf numFmtId="0" fontId="6" fillId="0" borderId="0" xfId="0" applyFont="1" applyFill="1" applyAlignment="1">
      <alignment horizontal="left"/>
    </xf>
    <xf numFmtId="15" fontId="6" fillId="0" borderId="0" xfId="0" applyNumberFormat="1" applyFont="1" applyFill="1" applyAlignment="1" quotePrefix="1">
      <alignment horizontal="left"/>
    </xf>
    <xf numFmtId="173" fontId="0" fillId="0" borderId="0" xfId="15" applyNumberFormat="1" applyFill="1" applyBorder="1" applyAlignment="1">
      <alignment/>
    </xf>
    <xf numFmtId="0" fontId="0" fillId="0" borderId="0" xfId="0" applyFill="1" applyBorder="1" applyAlignment="1">
      <alignment horizontal="center"/>
    </xf>
    <xf numFmtId="173" fontId="0" fillId="0" borderId="0" xfId="15" applyNumberFormat="1" applyFont="1" applyFill="1" applyBorder="1" applyAlignment="1">
      <alignment horizontal="center"/>
    </xf>
    <xf numFmtId="177" fontId="0" fillId="0" borderId="0" xfId="0" applyNumberFormat="1" applyFill="1" applyBorder="1" applyAlignment="1">
      <alignment/>
    </xf>
    <xf numFmtId="0" fontId="0" fillId="0" borderId="0" xfId="0" applyFill="1" applyBorder="1" applyAlignment="1" quotePrefix="1">
      <alignment/>
    </xf>
    <xf numFmtId="9" fontId="0" fillId="0" borderId="0" xfId="21" applyFont="1" applyFill="1" applyAlignment="1">
      <alignment/>
    </xf>
    <xf numFmtId="173" fontId="0" fillId="0" borderId="0" xfId="15" applyNumberFormat="1" applyFont="1" applyFill="1" applyAlignment="1">
      <alignment/>
    </xf>
    <xf numFmtId="0" fontId="0" fillId="0" borderId="0" xfId="0" applyFill="1" applyAlignment="1">
      <alignment horizontal="center"/>
    </xf>
    <xf numFmtId="43" fontId="0" fillId="0" borderId="0" xfId="0" applyNumberFormat="1" applyFill="1" applyAlignment="1">
      <alignment/>
    </xf>
    <xf numFmtId="173" fontId="0" fillId="0" borderId="0" xfId="15" applyNumberFormat="1" applyFill="1" applyAlignment="1">
      <alignment horizontal="center"/>
    </xf>
    <xf numFmtId="173" fontId="0" fillId="0" borderId="0" xfId="15" applyNumberFormat="1" applyFill="1" applyBorder="1" applyAlignment="1">
      <alignment horizontal="center"/>
    </xf>
    <xf numFmtId="15" fontId="0" fillId="0" borderId="0" xfId="0" applyNumberFormat="1" applyFill="1" applyAlignment="1" quotePrefix="1">
      <alignment horizontal="center"/>
    </xf>
    <xf numFmtId="9" fontId="0" fillId="0" borderId="0" xfId="21" applyFill="1" applyAlignment="1">
      <alignment/>
    </xf>
    <xf numFmtId="0" fontId="9" fillId="0" borderId="0" xfId="0" applyFont="1" applyAlignment="1">
      <alignment/>
    </xf>
    <xf numFmtId="173" fontId="0" fillId="0" borderId="1" xfId="15" applyNumberFormat="1" applyFill="1" applyBorder="1" applyAlignment="1">
      <alignment horizontal="center"/>
    </xf>
    <xf numFmtId="38" fontId="0" fillId="0" borderId="0" xfId="15" applyNumberFormat="1" applyFont="1" applyFill="1" applyAlignment="1">
      <alignment/>
    </xf>
    <xf numFmtId="38" fontId="0" fillId="0" borderId="0" xfId="15" applyNumberFormat="1" applyFont="1" applyFill="1" applyBorder="1" applyAlignment="1">
      <alignment/>
    </xf>
    <xf numFmtId="38" fontId="0" fillId="0" borderId="0" xfId="15" applyNumberFormat="1" applyAlignment="1">
      <alignment/>
    </xf>
    <xf numFmtId="38" fontId="0" fillId="0" borderId="0" xfId="15" applyNumberFormat="1" applyFont="1" applyAlignment="1">
      <alignment/>
    </xf>
    <xf numFmtId="38" fontId="0" fillId="0" borderId="2" xfId="15" applyNumberFormat="1" applyBorder="1" applyAlignment="1">
      <alignment/>
    </xf>
    <xf numFmtId="38" fontId="0" fillId="0" borderId="0" xfId="15" applyNumberFormat="1" applyBorder="1" applyAlignment="1">
      <alignment/>
    </xf>
    <xf numFmtId="38" fontId="0" fillId="0" borderId="0" xfId="0" applyNumberFormat="1" applyAlignment="1">
      <alignment/>
    </xf>
    <xf numFmtId="38" fontId="0" fillId="0" borderId="0" xfId="0" applyNumberFormat="1" applyFill="1" applyAlignment="1">
      <alignment horizontal="center"/>
    </xf>
    <xf numFmtId="38" fontId="0" fillId="0" borderId="0" xfId="0" applyNumberFormat="1" applyAlignment="1">
      <alignment/>
    </xf>
    <xf numFmtId="38" fontId="0" fillId="0" borderId="0" xfId="15" applyNumberFormat="1" applyAlignment="1">
      <alignment/>
    </xf>
    <xf numFmtId="38" fontId="0" fillId="0" borderId="3" xfId="15" applyNumberFormat="1" applyBorder="1" applyAlignment="1">
      <alignment/>
    </xf>
    <xf numFmtId="38" fontId="0" fillId="0" borderId="0" xfId="15" applyNumberFormat="1" applyFill="1" applyAlignment="1">
      <alignment/>
    </xf>
    <xf numFmtId="38" fontId="0" fillId="0" borderId="3" xfId="15" applyNumberFormat="1" applyFill="1" applyBorder="1" applyAlignment="1">
      <alignment/>
    </xf>
    <xf numFmtId="38" fontId="0" fillId="0" borderId="2" xfId="15" applyNumberFormat="1" applyBorder="1" applyAlignment="1">
      <alignment/>
    </xf>
    <xf numFmtId="4" fontId="0" fillId="0" borderId="0" xfId="15" applyNumberFormat="1" applyAlignment="1">
      <alignment horizontal="right"/>
    </xf>
    <xf numFmtId="4" fontId="0" fillId="0" borderId="1" xfId="15" applyNumberFormat="1" applyBorder="1" applyAlignment="1">
      <alignment horizontal="right"/>
    </xf>
    <xf numFmtId="43" fontId="0" fillId="0" borderId="0" xfId="15" applyAlignment="1">
      <alignment/>
    </xf>
    <xf numFmtId="38" fontId="0" fillId="0" borderId="0" xfId="15" applyNumberFormat="1" applyAlignment="1">
      <alignment horizontal="right"/>
    </xf>
    <xf numFmtId="38" fontId="0" fillId="0" borderId="0" xfId="15" applyNumberFormat="1" applyBorder="1" applyAlignment="1">
      <alignment horizontal="right"/>
    </xf>
    <xf numFmtId="38" fontId="0" fillId="0" borderId="0" xfId="0" applyNumberFormat="1" applyAlignment="1">
      <alignment horizontal="right"/>
    </xf>
    <xf numFmtId="38" fontId="0" fillId="0" borderId="3" xfId="15" applyNumberFormat="1" applyBorder="1" applyAlignment="1">
      <alignment horizontal="right"/>
    </xf>
    <xf numFmtId="38" fontId="1" fillId="0" borderId="4" xfId="15" applyNumberFormat="1" applyFont="1" applyFill="1" applyBorder="1" applyAlignment="1">
      <alignment horizontal="right"/>
    </xf>
    <xf numFmtId="38" fontId="1" fillId="0" borderId="0" xfId="15" applyNumberFormat="1" applyFont="1" applyBorder="1" applyAlignment="1">
      <alignment horizontal="right"/>
    </xf>
    <xf numFmtId="38" fontId="1" fillId="0" borderId="2" xfId="15" applyNumberFormat="1" applyFont="1" applyFill="1" applyBorder="1" applyAlignment="1">
      <alignment horizontal="right"/>
    </xf>
    <xf numFmtId="38" fontId="1" fillId="0" borderId="0" xfId="15" applyNumberFormat="1" applyFont="1" applyAlignment="1">
      <alignment horizontal="right"/>
    </xf>
    <xf numFmtId="38" fontId="1" fillId="0" borderId="0" xfId="15" applyNumberFormat="1" applyFont="1" applyFill="1" applyAlignment="1">
      <alignment horizontal="right"/>
    </xf>
    <xf numFmtId="38" fontId="1" fillId="0" borderId="0" xfId="15" applyNumberFormat="1" applyFont="1" applyFill="1" applyBorder="1" applyAlignment="1">
      <alignment horizontal="right"/>
    </xf>
    <xf numFmtId="38" fontId="1" fillId="0" borderId="0" xfId="0" applyNumberFormat="1" applyFont="1" applyAlignment="1">
      <alignment horizontal="right"/>
    </xf>
    <xf numFmtId="0" fontId="1" fillId="0" borderId="0" xfId="0" applyFont="1" applyFill="1" applyAlignment="1">
      <alignment horizontal="center"/>
    </xf>
    <xf numFmtId="43" fontId="1" fillId="0" borderId="0" xfId="15" applyFont="1" applyFill="1" applyBorder="1" applyAlignment="1">
      <alignment/>
    </xf>
    <xf numFmtId="43" fontId="0" fillId="0" borderId="1" xfId="15" applyNumberFormat="1" applyFill="1" applyBorder="1" applyAlignment="1">
      <alignment horizontal="center"/>
    </xf>
    <xf numFmtId="173" fontId="0" fillId="0" borderId="1" xfId="15" applyNumberFormat="1" applyFont="1" applyFill="1" applyBorder="1" applyAlignment="1">
      <alignment horizontal="center"/>
    </xf>
    <xf numFmtId="173" fontId="1" fillId="0" borderId="2" xfId="15" applyNumberFormat="1" applyFont="1" applyFill="1" applyBorder="1" applyAlignment="1">
      <alignment/>
    </xf>
    <xf numFmtId="182" fontId="1" fillId="0" borderId="0" xfId="0" applyNumberFormat="1" applyFont="1" applyFill="1" applyAlignment="1">
      <alignment horizontal="center"/>
    </xf>
    <xf numFmtId="182" fontId="1" fillId="0" borderId="0" xfId="0" applyNumberFormat="1" applyFont="1" applyFill="1" applyAlignment="1" quotePrefix="1">
      <alignment horizontal="center"/>
    </xf>
    <xf numFmtId="0" fontId="1" fillId="0" borderId="0" xfId="0" applyFont="1" applyAlignment="1">
      <alignment horizontal="center"/>
    </xf>
    <xf numFmtId="16" fontId="1" fillId="0" borderId="0" xfId="0" applyNumberFormat="1" applyFont="1" applyAlignment="1" quotePrefix="1">
      <alignment horizontal="center"/>
    </xf>
    <xf numFmtId="16" fontId="1" fillId="0" borderId="0" xfId="0" applyNumberFormat="1" applyFont="1" applyAlignment="1">
      <alignment horizontal="center"/>
    </xf>
    <xf numFmtId="173" fontId="1" fillId="0" borderId="0" xfId="15" applyNumberFormat="1" applyFont="1" applyAlignment="1">
      <alignment horizontal="center"/>
    </xf>
    <xf numFmtId="0" fontId="9" fillId="0" borderId="0" xfId="0" applyFont="1" applyFill="1" applyAlignment="1">
      <alignment/>
    </xf>
    <xf numFmtId="173" fontId="1" fillId="0" borderId="5" xfId="15" applyNumberFormat="1" applyFont="1" applyFill="1" applyBorder="1" applyAlignment="1">
      <alignment/>
    </xf>
    <xf numFmtId="173" fontId="1" fillId="0" borderId="0" xfId="15" applyNumberFormat="1" applyFont="1" applyFill="1" applyAlignment="1">
      <alignment/>
    </xf>
    <xf numFmtId="173" fontId="1" fillId="0" borderId="2" xfId="15" applyNumberFormat="1" applyFont="1" applyFill="1" applyBorder="1" applyAlignment="1">
      <alignment horizontal="center"/>
    </xf>
    <xf numFmtId="173" fontId="0" fillId="0" borderId="0" xfId="15" applyNumberFormat="1" applyFont="1" applyFill="1" applyAlignment="1">
      <alignment horizontal="center"/>
    </xf>
    <xf numFmtId="173" fontId="1" fillId="0" borderId="2" xfId="15"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Border="1" applyAlignment="1">
      <alignment horizontal="center"/>
    </xf>
    <xf numFmtId="0" fontId="0" fillId="2" borderId="0" xfId="0" applyFill="1" applyAlignment="1">
      <alignment/>
    </xf>
    <xf numFmtId="43" fontId="0" fillId="0" borderId="0" xfId="0" applyNumberFormat="1" applyAlignment="1">
      <alignment/>
    </xf>
    <xf numFmtId="0" fontId="0" fillId="0" borderId="0" xfId="0" applyBorder="1" applyAlignment="1">
      <alignment/>
    </xf>
    <xf numFmtId="0" fontId="1" fillId="0" borderId="0" xfId="0" applyFont="1" applyBorder="1" applyAlignment="1">
      <alignment/>
    </xf>
    <xf numFmtId="38" fontId="0" fillId="0" borderId="0" xfId="0" applyNumberFormat="1" applyBorder="1" applyAlignment="1">
      <alignment/>
    </xf>
    <xf numFmtId="43" fontId="0" fillId="0" borderId="0" xfId="0" applyNumberFormat="1" applyBorder="1" applyAlignment="1">
      <alignment/>
    </xf>
    <xf numFmtId="0" fontId="9" fillId="2" borderId="0" xfId="0" applyFont="1" applyFill="1" applyAlignment="1">
      <alignment/>
    </xf>
    <xf numFmtId="38" fontId="0" fillId="2" borderId="0" xfId="15" applyNumberFormat="1" applyFill="1" applyBorder="1" applyAlignment="1">
      <alignment/>
    </xf>
    <xf numFmtId="38" fontId="0" fillId="2" borderId="0" xfId="15" applyNumberFormat="1" applyFill="1" applyAlignment="1">
      <alignment/>
    </xf>
    <xf numFmtId="38" fontId="0" fillId="2" borderId="0" xfId="15" applyNumberFormat="1" applyFont="1" applyFill="1" applyAlignment="1">
      <alignment/>
    </xf>
    <xf numFmtId="38" fontId="0" fillId="2" borderId="2" xfId="15" applyNumberFormat="1" applyFill="1" applyBorder="1" applyAlignment="1">
      <alignment/>
    </xf>
    <xf numFmtId="38" fontId="0" fillId="0" borderId="0" xfId="15" applyNumberFormat="1" applyFont="1" applyFill="1" applyAlignment="1">
      <alignment/>
    </xf>
    <xf numFmtId="38" fontId="0" fillId="0" borderId="3" xfId="15" applyNumberFormat="1" applyFont="1" applyFill="1" applyBorder="1" applyAlignment="1">
      <alignment/>
    </xf>
    <xf numFmtId="38" fontId="0" fillId="0" borderId="0" xfId="0" applyNumberFormat="1" applyFont="1" applyFill="1" applyAlignment="1">
      <alignment/>
    </xf>
    <xf numFmtId="38" fontId="0" fillId="0" borderId="4" xfId="0" applyNumberFormat="1" applyFont="1" applyFill="1" applyBorder="1" applyAlignment="1">
      <alignment/>
    </xf>
    <xf numFmtId="38" fontId="0" fillId="0" borderId="0" xfId="15" applyNumberFormat="1" applyFont="1" applyFill="1" applyBorder="1" applyAlignment="1">
      <alignment/>
    </xf>
    <xf numFmtId="38" fontId="0" fillId="0" borderId="2" xfId="0" applyNumberFormat="1" applyFont="1" applyFill="1" applyBorder="1" applyAlignment="1">
      <alignment/>
    </xf>
    <xf numFmtId="173" fontId="0" fillId="0" borderId="0" xfId="15" applyNumberFormat="1" applyFont="1" applyFill="1" applyAlignment="1">
      <alignment/>
    </xf>
    <xf numFmtId="173" fontId="0" fillId="0" borderId="0" xfId="15" applyNumberFormat="1" applyFont="1" applyAlignment="1">
      <alignment/>
    </xf>
    <xf numFmtId="173" fontId="0" fillId="0" borderId="0" xfId="15" applyNumberFormat="1" applyFont="1" applyFill="1" applyBorder="1" applyAlignment="1">
      <alignment/>
    </xf>
    <xf numFmtId="173" fontId="1" fillId="0" borderId="0" xfId="15" applyNumberFormat="1" applyFont="1" applyFill="1" applyBorder="1" applyAlignment="1">
      <alignment horizontal="center"/>
    </xf>
    <xf numFmtId="173" fontId="1" fillId="0" borderId="0" xfId="15" applyNumberFormat="1" applyFont="1" applyFill="1" applyBorder="1" applyAlignment="1" quotePrefix="1">
      <alignment horizontal="center"/>
    </xf>
    <xf numFmtId="38" fontId="0" fillId="0" borderId="0" xfId="0" applyNumberFormat="1" applyFont="1" applyBorder="1" applyAlignment="1">
      <alignment/>
    </xf>
    <xf numFmtId="16" fontId="1" fillId="0" borderId="0" xfId="0" applyNumberFormat="1" applyFont="1" applyFill="1" applyAlignment="1" quotePrefix="1">
      <alignment horizontal="center"/>
    </xf>
    <xf numFmtId="16" fontId="1" fillId="0" borderId="0" xfId="0" applyNumberFormat="1" applyFont="1" applyFill="1" applyAlignment="1">
      <alignment horizontal="center"/>
    </xf>
    <xf numFmtId="38" fontId="0" fillId="0" borderId="0" xfId="15" applyNumberFormat="1" applyFill="1" applyAlignment="1">
      <alignment horizontal="right"/>
    </xf>
    <xf numFmtId="38" fontId="0" fillId="0" borderId="0" xfId="15" applyNumberFormat="1" applyFill="1" applyBorder="1" applyAlignment="1">
      <alignment horizontal="right"/>
    </xf>
    <xf numFmtId="38" fontId="0" fillId="0" borderId="3" xfId="15" applyNumberFormat="1" applyFill="1" applyBorder="1" applyAlignment="1">
      <alignment horizontal="right"/>
    </xf>
    <xf numFmtId="43" fontId="0" fillId="0" borderId="0" xfId="15" applyFill="1" applyAlignment="1">
      <alignment horizontal="center"/>
    </xf>
    <xf numFmtId="38" fontId="0" fillId="0" borderId="0" xfId="0" applyNumberFormat="1" applyFill="1" applyAlignment="1">
      <alignment/>
    </xf>
    <xf numFmtId="38" fontId="0" fillId="0" borderId="2" xfId="15" applyNumberFormat="1" applyFill="1" applyBorder="1" applyAlignment="1">
      <alignment/>
    </xf>
    <xf numFmtId="4" fontId="0" fillId="0" borderId="1" xfId="15" applyNumberFormat="1" applyFill="1" applyBorder="1" applyAlignment="1">
      <alignment horizontal="right"/>
    </xf>
    <xf numFmtId="173" fontId="0" fillId="0" borderId="0" xfId="15" applyNumberFormat="1" applyFont="1" applyFill="1" applyAlignment="1">
      <alignment horizontal="center"/>
    </xf>
    <xf numFmtId="173" fontId="0" fillId="0" borderId="0" xfId="15" applyNumberFormat="1" applyFill="1" applyAlignment="1">
      <alignment horizontal="center"/>
    </xf>
    <xf numFmtId="0" fontId="9" fillId="0" borderId="0" xfId="0" applyFont="1" applyFill="1" applyAlignment="1">
      <alignment horizontal="left"/>
    </xf>
    <xf numFmtId="173" fontId="0" fillId="0" borderId="0" xfId="15" applyNumberFormat="1" applyFill="1" applyBorder="1" applyAlignment="1">
      <alignment horizontal="center"/>
    </xf>
    <xf numFmtId="0" fontId="9"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1304925</xdr:colOff>
      <xdr:row>0</xdr:row>
      <xdr:rowOff>0</xdr:rowOff>
    </xdr:to>
    <xdr:pic>
      <xdr:nvPicPr>
        <xdr:cNvPr id="1" name="Picture 2"/>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1304925</xdr:colOff>
      <xdr:row>0</xdr:row>
      <xdr:rowOff>0</xdr:rowOff>
    </xdr:to>
    <xdr:pic>
      <xdr:nvPicPr>
        <xdr:cNvPr id="1" name="Picture 2"/>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781050</xdr:colOff>
      <xdr:row>0</xdr:row>
      <xdr:rowOff>0</xdr:rowOff>
    </xdr:to>
    <xdr:pic>
      <xdr:nvPicPr>
        <xdr:cNvPr id="1" name="Picture 2"/>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10</xdr:col>
      <xdr:colOff>590550</xdr:colOff>
      <xdr:row>18</xdr:row>
      <xdr:rowOff>76200</xdr:rowOff>
    </xdr:to>
    <xdr:sp>
      <xdr:nvSpPr>
        <xdr:cNvPr id="1" name="Text 18"/>
        <xdr:cNvSpPr txBox="1">
          <a:spLocks noChangeArrowheads="1"/>
        </xdr:cNvSpPr>
      </xdr:nvSpPr>
      <xdr:spPr>
        <a:xfrm>
          <a:off x="314325" y="1304925"/>
          <a:ext cx="8534400" cy="16859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 Interim Financial Reporting and Appendix 7A of the Listing Requirement of Bursa Malaysia Securities Berhad for MESDAQ market.  The same accounting policies and methods of computation are followed in the interim financial statements as compared with the annual financial statements for the year ended 31 December 2003.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accounting policies and the methods of computation adopted by the Group in this interim financial report are consistent with those adopted in the financial statement for the year ended 31 December 2003.</a:t>
          </a:r>
        </a:p>
      </xdr:txBody>
    </xdr:sp>
    <xdr:clientData/>
  </xdr:twoCellAnchor>
  <xdr:twoCellAnchor>
    <xdr:from>
      <xdr:col>1</xdr:col>
      <xdr:colOff>9525</xdr:colOff>
      <xdr:row>22</xdr:row>
      <xdr:rowOff>9525</xdr:rowOff>
    </xdr:from>
    <xdr:to>
      <xdr:col>10</xdr:col>
      <xdr:colOff>600075</xdr:colOff>
      <xdr:row>24</xdr:row>
      <xdr:rowOff>0</xdr:rowOff>
    </xdr:to>
    <xdr:sp>
      <xdr:nvSpPr>
        <xdr:cNvPr id="2" name="Text 18"/>
        <xdr:cNvSpPr txBox="1">
          <a:spLocks noChangeArrowheads="1"/>
        </xdr:cNvSpPr>
      </xdr:nvSpPr>
      <xdr:spPr>
        <a:xfrm>
          <a:off x="314325" y="3571875"/>
          <a:ext cx="85439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auditors' report of the Company's annual financial statements of 31 December 2003 was not subject to any qualification.</a:t>
          </a:r>
        </a:p>
      </xdr:txBody>
    </xdr:sp>
    <xdr:clientData/>
  </xdr:twoCellAnchor>
  <xdr:twoCellAnchor>
    <xdr:from>
      <xdr:col>1</xdr:col>
      <xdr:colOff>9525</xdr:colOff>
      <xdr:row>31</xdr:row>
      <xdr:rowOff>9525</xdr:rowOff>
    </xdr:from>
    <xdr:to>
      <xdr:col>10</xdr:col>
      <xdr:colOff>542925</xdr:colOff>
      <xdr:row>33</xdr:row>
      <xdr:rowOff>0</xdr:rowOff>
    </xdr:to>
    <xdr:sp>
      <xdr:nvSpPr>
        <xdr:cNvPr id="3" name="Text 18"/>
        <xdr:cNvSpPr txBox="1">
          <a:spLocks noChangeArrowheads="1"/>
        </xdr:cNvSpPr>
      </xdr:nvSpPr>
      <xdr:spPr>
        <a:xfrm>
          <a:off x="314325" y="5029200"/>
          <a:ext cx="84867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During the quarter under review, there were no unusual items affecting assets, liabilities, equity, net income, or cash flows of the Group.</a:t>
          </a:r>
        </a:p>
      </xdr:txBody>
    </xdr:sp>
    <xdr:clientData/>
  </xdr:twoCellAnchor>
  <xdr:twoCellAnchor>
    <xdr:from>
      <xdr:col>1</xdr:col>
      <xdr:colOff>9525</xdr:colOff>
      <xdr:row>76</xdr:row>
      <xdr:rowOff>9525</xdr:rowOff>
    </xdr:from>
    <xdr:to>
      <xdr:col>10</xdr:col>
      <xdr:colOff>581025</xdr:colOff>
      <xdr:row>78</xdr:row>
      <xdr:rowOff>0</xdr:rowOff>
    </xdr:to>
    <xdr:sp>
      <xdr:nvSpPr>
        <xdr:cNvPr id="4" name="Text 18"/>
        <xdr:cNvSpPr txBox="1">
          <a:spLocks noChangeArrowheads="1"/>
        </xdr:cNvSpPr>
      </xdr:nvSpPr>
      <xdr:spPr>
        <a:xfrm>
          <a:off x="314325" y="12334875"/>
          <a:ext cx="85248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Group has not carrie</a:t>
          </a:r>
          <a:r>
            <a:rPr lang="en-US" cap="none" sz="1000" b="0" i="0" u="none" baseline="0">
              <a:latin typeface="Arial"/>
              <a:ea typeface="Arial"/>
              <a:cs typeface="Arial"/>
            </a:rPr>
            <a:t>d</a:t>
          </a:r>
          <a:r>
            <a:rPr lang="en-US" cap="none" sz="1000" b="0" i="0" u="none" baseline="0">
              <a:solidFill>
                <a:srgbClr val="000000"/>
              </a:solidFill>
              <a:latin typeface="Arial"/>
              <a:ea typeface="Arial"/>
              <a:cs typeface="Arial"/>
            </a:rPr>
            <a:t> out any valuation on its property, plant and equipment.</a:t>
          </a:r>
        </a:p>
      </xdr:txBody>
    </xdr:sp>
    <xdr:clientData/>
  </xdr:twoCellAnchor>
  <xdr:twoCellAnchor>
    <xdr:from>
      <xdr:col>1</xdr:col>
      <xdr:colOff>9525</xdr:colOff>
      <xdr:row>81</xdr:row>
      <xdr:rowOff>9525</xdr:rowOff>
    </xdr:from>
    <xdr:to>
      <xdr:col>10</xdr:col>
      <xdr:colOff>561975</xdr:colOff>
      <xdr:row>84</xdr:row>
      <xdr:rowOff>0</xdr:rowOff>
    </xdr:to>
    <xdr:sp>
      <xdr:nvSpPr>
        <xdr:cNvPr id="5" name="Text 18"/>
        <xdr:cNvSpPr txBox="1">
          <a:spLocks noChangeArrowheads="1"/>
        </xdr:cNvSpPr>
      </xdr:nvSpPr>
      <xdr:spPr>
        <a:xfrm>
          <a:off x="314325" y="13144500"/>
          <a:ext cx="8505825"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material events between 31 December 2004 and 28 February 2005 that have not been reflected in the financial statement for the quarter ended 31 December 2004.</a:t>
          </a:r>
          <a:r>
            <a:rPr lang="en-US" cap="none" sz="1000" b="0" i="0" u="none" baseline="0">
              <a:latin typeface="Arial"/>
              <a:ea typeface="Arial"/>
              <a:cs typeface="Arial"/>
            </a:rPr>
            <a:t>
</a:t>
          </a:r>
        </a:p>
      </xdr:txBody>
    </xdr:sp>
    <xdr:clientData/>
  </xdr:twoCellAnchor>
  <xdr:twoCellAnchor>
    <xdr:from>
      <xdr:col>1</xdr:col>
      <xdr:colOff>9525</xdr:colOff>
      <xdr:row>87</xdr:row>
      <xdr:rowOff>9525</xdr:rowOff>
    </xdr:from>
    <xdr:to>
      <xdr:col>10</xdr:col>
      <xdr:colOff>523875</xdr:colOff>
      <xdr:row>89</xdr:row>
      <xdr:rowOff>0</xdr:rowOff>
    </xdr:to>
    <xdr:sp>
      <xdr:nvSpPr>
        <xdr:cNvPr id="6" name="Text 18"/>
        <xdr:cNvSpPr txBox="1">
          <a:spLocks noChangeArrowheads="1"/>
        </xdr:cNvSpPr>
      </xdr:nvSpPr>
      <xdr:spPr>
        <a:xfrm>
          <a:off x="314325" y="14116050"/>
          <a:ext cx="84677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has been no change in the composition of the Group during the quarter under review.</a:t>
          </a:r>
        </a:p>
      </xdr:txBody>
    </xdr:sp>
    <xdr:clientData/>
  </xdr:twoCellAnchor>
  <xdr:twoCellAnchor>
    <xdr:from>
      <xdr:col>1</xdr:col>
      <xdr:colOff>9525</xdr:colOff>
      <xdr:row>92</xdr:row>
      <xdr:rowOff>9525</xdr:rowOff>
    </xdr:from>
    <xdr:to>
      <xdr:col>10</xdr:col>
      <xdr:colOff>581025</xdr:colOff>
      <xdr:row>94</xdr:row>
      <xdr:rowOff>0</xdr:rowOff>
    </xdr:to>
    <xdr:sp>
      <xdr:nvSpPr>
        <xdr:cNvPr id="7" name="Text 18"/>
        <xdr:cNvSpPr txBox="1">
          <a:spLocks noChangeArrowheads="1"/>
        </xdr:cNvSpPr>
      </xdr:nvSpPr>
      <xdr:spPr>
        <a:xfrm>
          <a:off x="314325" y="14925675"/>
          <a:ext cx="85248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are no material contingent liabilities as at the date of this report.</a:t>
          </a:r>
        </a:p>
      </xdr:txBody>
    </xdr:sp>
    <xdr:clientData/>
  </xdr:twoCellAnchor>
  <xdr:twoCellAnchor>
    <xdr:from>
      <xdr:col>0</xdr:col>
      <xdr:colOff>247650</xdr:colOff>
      <xdr:row>97</xdr:row>
      <xdr:rowOff>9525</xdr:rowOff>
    </xdr:from>
    <xdr:to>
      <xdr:col>10</xdr:col>
      <xdr:colOff>561975</xdr:colOff>
      <xdr:row>102</xdr:row>
      <xdr:rowOff>123825</xdr:rowOff>
    </xdr:to>
    <xdr:sp>
      <xdr:nvSpPr>
        <xdr:cNvPr id="8" name="Text 18"/>
        <xdr:cNvSpPr txBox="1">
          <a:spLocks noChangeArrowheads="1"/>
        </xdr:cNvSpPr>
      </xdr:nvSpPr>
      <xdr:spPr>
        <a:xfrm>
          <a:off x="247650" y="15735300"/>
          <a:ext cx="8572500" cy="923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During the quarter ended 31 December 2004, the Group recorded a revenue of RM 2.0million and a profit before tax of RM 0.356million. 
On the Year to date, the Group achieved a revenue of RM 15.4 million, representing a reduction of 44.3% as compared to RM 27.5million in the preceding year. The reduction was mainly due to change of focus of the Group on higher GP and profit products and services, and also  the lower revenue recognised from the on-going projects.</a:t>
          </a:r>
        </a:p>
      </xdr:txBody>
    </xdr:sp>
    <xdr:clientData/>
  </xdr:twoCellAnchor>
  <xdr:twoCellAnchor>
    <xdr:from>
      <xdr:col>1</xdr:col>
      <xdr:colOff>9525</xdr:colOff>
      <xdr:row>105</xdr:row>
      <xdr:rowOff>9525</xdr:rowOff>
    </xdr:from>
    <xdr:to>
      <xdr:col>10</xdr:col>
      <xdr:colOff>552450</xdr:colOff>
      <xdr:row>107</xdr:row>
      <xdr:rowOff>0</xdr:rowOff>
    </xdr:to>
    <xdr:sp>
      <xdr:nvSpPr>
        <xdr:cNvPr id="9" name="Text 18"/>
        <xdr:cNvSpPr txBox="1">
          <a:spLocks noChangeArrowheads="1"/>
        </xdr:cNvSpPr>
      </xdr:nvSpPr>
      <xdr:spPr>
        <a:xfrm>
          <a:off x="314325" y="17030700"/>
          <a:ext cx="8496300" cy="314325"/>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Arial"/>
              <a:ea typeface="Arial"/>
              <a:cs typeface="Arial"/>
            </a:rPr>
            <a:t>Material Change In The Profit Before Taxation Compared To The Results of Immediate Preceding Quarter</a:t>
          </a:r>
        </a:p>
      </xdr:txBody>
    </xdr:sp>
    <xdr:clientData/>
  </xdr:twoCellAnchor>
  <xdr:twoCellAnchor>
    <xdr:from>
      <xdr:col>1</xdr:col>
      <xdr:colOff>9525</xdr:colOff>
      <xdr:row>107</xdr:row>
      <xdr:rowOff>28575</xdr:rowOff>
    </xdr:from>
    <xdr:to>
      <xdr:col>10</xdr:col>
      <xdr:colOff>409575</xdr:colOff>
      <xdr:row>110</xdr:row>
      <xdr:rowOff>28575</xdr:rowOff>
    </xdr:to>
    <xdr:sp>
      <xdr:nvSpPr>
        <xdr:cNvPr id="10" name="Text 18"/>
        <xdr:cNvSpPr txBox="1">
          <a:spLocks noChangeArrowheads="1"/>
        </xdr:cNvSpPr>
      </xdr:nvSpPr>
      <xdr:spPr>
        <a:xfrm>
          <a:off x="314325" y="17373600"/>
          <a:ext cx="8353425" cy="4857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Group recorded a profit before tax of RM 0.356million in the current quarter, a decrease of RM 0.555million as compared to the immediate preceding quarter due to the lower revenue recognised from the on-going projects. </a:t>
          </a:r>
        </a:p>
      </xdr:txBody>
    </xdr:sp>
    <xdr:clientData/>
  </xdr:twoCellAnchor>
  <xdr:twoCellAnchor>
    <xdr:from>
      <xdr:col>1</xdr:col>
      <xdr:colOff>9525</xdr:colOff>
      <xdr:row>115</xdr:row>
      <xdr:rowOff>9525</xdr:rowOff>
    </xdr:from>
    <xdr:to>
      <xdr:col>10</xdr:col>
      <xdr:colOff>561975</xdr:colOff>
      <xdr:row>118</xdr:row>
      <xdr:rowOff>28575</xdr:rowOff>
    </xdr:to>
    <xdr:sp>
      <xdr:nvSpPr>
        <xdr:cNvPr id="11" name="Text 18"/>
        <xdr:cNvSpPr txBox="1">
          <a:spLocks noChangeArrowheads="1"/>
        </xdr:cNvSpPr>
      </xdr:nvSpPr>
      <xdr:spPr>
        <a:xfrm>
          <a:off x="314325" y="18649950"/>
          <a:ext cx="8505825" cy="5048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Moving ahead, the Group will continue it</a:t>
          </a:r>
          <a:r>
            <a:rPr lang="en-US" cap="none" sz="1000" b="0" i="0" u="none" baseline="0">
              <a:latin typeface="Arial"/>
              <a:ea typeface="Arial"/>
              <a:cs typeface="Arial"/>
            </a:rPr>
            <a:t>s focus</a:t>
          </a:r>
          <a:r>
            <a:rPr lang="en-US" cap="none" sz="1000" b="0" i="0" u="none" baseline="0">
              <a:solidFill>
                <a:srgbClr val="000000"/>
              </a:solidFill>
              <a:latin typeface="Arial"/>
              <a:ea typeface="Arial"/>
              <a:cs typeface="Arial"/>
            </a:rPr>
            <a:t> on development of its R&amp;D, wireless market and expansion into the region with more resources. Barring unforeseen circumstances, the directors views the fiscal year of 2005 to be encouraging.</a:t>
          </a:r>
        </a:p>
      </xdr:txBody>
    </xdr:sp>
    <xdr:clientData/>
  </xdr:twoCellAnchor>
  <xdr:twoCellAnchor>
    <xdr:from>
      <xdr:col>0</xdr:col>
      <xdr:colOff>295275</xdr:colOff>
      <xdr:row>36</xdr:row>
      <xdr:rowOff>9525</xdr:rowOff>
    </xdr:from>
    <xdr:to>
      <xdr:col>10</xdr:col>
      <xdr:colOff>571500</xdr:colOff>
      <xdr:row>38</xdr:row>
      <xdr:rowOff>0</xdr:rowOff>
    </xdr:to>
    <xdr:sp>
      <xdr:nvSpPr>
        <xdr:cNvPr id="12" name="Text 18"/>
        <xdr:cNvSpPr txBox="1">
          <a:spLocks noChangeArrowheads="1"/>
        </xdr:cNvSpPr>
      </xdr:nvSpPr>
      <xdr:spPr>
        <a:xfrm>
          <a:off x="295275" y="5838825"/>
          <a:ext cx="85344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are no changes in estimates of amount reported that will have a material effect in the current interim period.</a:t>
          </a:r>
        </a:p>
      </xdr:txBody>
    </xdr:sp>
    <xdr:clientData/>
  </xdr:twoCellAnchor>
  <xdr:twoCellAnchor>
    <xdr:from>
      <xdr:col>1</xdr:col>
      <xdr:colOff>9525</xdr:colOff>
      <xdr:row>47</xdr:row>
      <xdr:rowOff>9525</xdr:rowOff>
    </xdr:from>
    <xdr:to>
      <xdr:col>10</xdr:col>
      <xdr:colOff>552450</xdr:colOff>
      <xdr:row>48</xdr:row>
      <xdr:rowOff>142875</xdr:rowOff>
    </xdr:to>
    <xdr:sp>
      <xdr:nvSpPr>
        <xdr:cNvPr id="13" name="Text 18"/>
        <xdr:cNvSpPr txBox="1">
          <a:spLocks noChangeArrowheads="1"/>
        </xdr:cNvSpPr>
      </xdr:nvSpPr>
      <xdr:spPr>
        <a:xfrm>
          <a:off x="314325" y="7620000"/>
          <a:ext cx="8496300"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Dividends were neither paid nor proposed during the current interim financial period.</a:t>
          </a:r>
        </a:p>
      </xdr:txBody>
    </xdr:sp>
    <xdr:clientData/>
  </xdr:twoCellAnchor>
  <xdr:twoCellAnchor>
    <xdr:from>
      <xdr:col>1</xdr:col>
      <xdr:colOff>9525</xdr:colOff>
      <xdr:row>121</xdr:row>
      <xdr:rowOff>9525</xdr:rowOff>
    </xdr:from>
    <xdr:to>
      <xdr:col>10</xdr:col>
      <xdr:colOff>581025</xdr:colOff>
      <xdr:row>123</xdr:row>
      <xdr:rowOff>0</xdr:rowOff>
    </xdr:to>
    <xdr:sp>
      <xdr:nvSpPr>
        <xdr:cNvPr id="14" name="Text 18"/>
        <xdr:cNvSpPr txBox="1">
          <a:spLocks noChangeArrowheads="1"/>
        </xdr:cNvSpPr>
      </xdr:nvSpPr>
      <xdr:spPr>
        <a:xfrm>
          <a:off x="314325" y="19621500"/>
          <a:ext cx="85248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No profit forecast was announced hence there was no comparison between actual results and forecast.</a:t>
          </a:r>
        </a:p>
      </xdr:txBody>
    </xdr:sp>
    <xdr:clientData/>
  </xdr:twoCellAnchor>
  <xdr:twoCellAnchor>
    <xdr:from>
      <xdr:col>1</xdr:col>
      <xdr:colOff>9525</xdr:colOff>
      <xdr:row>126</xdr:row>
      <xdr:rowOff>9525</xdr:rowOff>
    </xdr:from>
    <xdr:to>
      <xdr:col>10</xdr:col>
      <xdr:colOff>600075</xdr:colOff>
      <xdr:row>128</xdr:row>
      <xdr:rowOff>142875</xdr:rowOff>
    </xdr:to>
    <xdr:sp>
      <xdr:nvSpPr>
        <xdr:cNvPr id="15" name="Text 18"/>
        <xdr:cNvSpPr txBox="1">
          <a:spLocks noChangeArrowheads="1"/>
        </xdr:cNvSpPr>
      </xdr:nvSpPr>
      <xdr:spPr>
        <a:xfrm>
          <a:off x="314325" y="20431125"/>
          <a:ext cx="8543925" cy="457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company currently has MSC Status and have been granted pioneer status, therefore there is no taxation in the current quarter and financial year. For its subsidiaries, no taxable income is expected due to the losses made in prior years.
</a:t>
          </a:r>
        </a:p>
      </xdr:txBody>
    </xdr:sp>
    <xdr:clientData/>
  </xdr:twoCellAnchor>
  <xdr:twoCellAnchor>
    <xdr:from>
      <xdr:col>1</xdr:col>
      <xdr:colOff>9525</xdr:colOff>
      <xdr:row>133</xdr:row>
      <xdr:rowOff>9525</xdr:rowOff>
    </xdr:from>
    <xdr:to>
      <xdr:col>10</xdr:col>
      <xdr:colOff>600075</xdr:colOff>
      <xdr:row>135</xdr:row>
      <xdr:rowOff>0</xdr:rowOff>
    </xdr:to>
    <xdr:sp>
      <xdr:nvSpPr>
        <xdr:cNvPr id="16" name="Text 18"/>
        <xdr:cNvSpPr txBox="1">
          <a:spLocks noChangeArrowheads="1"/>
        </xdr:cNvSpPr>
      </xdr:nvSpPr>
      <xdr:spPr>
        <a:xfrm>
          <a:off x="314325" y="21564600"/>
          <a:ext cx="85439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purchase or sales of unquoted investments or properties during the current interim period under review.</a:t>
          </a:r>
        </a:p>
      </xdr:txBody>
    </xdr:sp>
    <xdr:clientData/>
  </xdr:twoCellAnchor>
  <xdr:twoCellAnchor>
    <xdr:from>
      <xdr:col>1</xdr:col>
      <xdr:colOff>9525</xdr:colOff>
      <xdr:row>138</xdr:row>
      <xdr:rowOff>9525</xdr:rowOff>
    </xdr:from>
    <xdr:to>
      <xdr:col>10</xdr:col>
      <xdr:colOff>552450</xdr:colOff>
      <xdr:row>139</xdr:row>
      <xdr:rowOff>142875</xdr:rowOff>
    </xdr:to>
    <xdr:sp>
      <xdr:nvSpPr>
        <xdr:cNvPr id="17" name="Text 18"/>
        <xdr:cNvSpPr txBox="1">
          <a:spLocks noChangeArrowheads="1"/>
        </xdr:cNvSpPr>
      </xdr:nvSpPr>
      <xdr:spPr>
        <a:xfrm>
          <a:off x="314325" y="22374225"/>
          <a:ext cx="8496300"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purchase or disposal of quoted securities during the current interim period under review.</a:t>
          </a:r>
        </a:p>
      </xdr:txBody>
    </xdr:sp>
    <xdr:clientData/>
  </xdr:twoCellAnchor>
  <xdr:twoCellAnchor>
    <xdr:from>
      <xdr:col>1</xdr:col>
      <xdr:colOff>9525</xdr:colOff>
      <xdr:row>177</xdr:row>
      <xdr:rowOff>9525</xdr:rowOff>
    </xdr:from>
    <xdr:to>
      <xdr:col>10</xdr:col>
      <xdr:colOff>552450</xdr:colOff>
      <xdr:row>178</xdr:row>
      <xdr:rowOff>95250</xdr:rowOff>
    </xdr:to>
    <xdr:sp>
      <xdr:nvSpPr>
        <xdr:cNvPr id="18" name="Text 18"/>
        <xdr:cNvSpPr txBox="1">
          <a:spLocks noChangeArrowheads="1"/>
        </xdr:cNvSpPr>
      </xdr:nvSpPr>
      <xdr:spPr>
        <a:xfrm>
          <a:off x="314325" y="28813125"/>
          <a:ext cx="8496300"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Group Borrowing dominated in Ringgit Malaysia as at 31 December 2004 are as follow :</a:t>
          </a:r>
        </a:p>
      </xdr:txBody>
    </xdr:sp>
    <xdr:clientData/>
  </xdr:twoCellAnchor>
  <xdr:twoCellAnchor>
    <xdr:from>
      <xdr:col>1</xdr:col>
      <xdr:colOff>9525</xdr:colOff>
      <xdr:row>189</xdr:row>
      <xdr:rowOff>9525</xdr:rowOff>
    </xdr:from>
    <xdr:to>
      <xdr:col>10</xdr:col>
      <xdr:colOff>581025</xdr:colOff>
      <xdr:row>190</xdr:row>
      <xdr:rowOff>104775</xdr:rowOff>
    </xdr:to>
    <xdr:sp>
      <xdr:nvSpPr>
        <xdr:cNvPr id="19" name="Text 18"/>
        <xdr:cNvSpPr txBox="1">
          <a:spLocks noChangeArrowheads="1"/>
        </xdr:cNvSpPr>
      </xdr:nvSpPr>
      <xdr:spPr>
        <a:xfrm>
          <a:off x="314325" y="30765750"/>
          <a:ext cx="8524875" cy="257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off balance sheet financial instruments as at the date of this report.</a:t>
          </a:r>
        </a:p>
      </xdr:txBody>
    </xdr:sp>
    <xdr:clientData/>
  </xdr:twoCellAnchor>
  <xdr:twoCellAnchor>
    <xdr:from>
      <xdr:col>1</xdr:col>
      <xdr:colOff>9525</xdr:colOff>
      <xdr:row>194</xdr:row>
      <xdr:rowOff>9525</xdr:rowOff>
    </xdr:from>
    <xdr:to>
      <xdr:col>10</xdr:col>
      <xdr:colOff>581025</xdr:colOff>
      <xdr:row>200</xdr:row>
      <xdr:rowOff>28575</xdr:rowOff>
    </xdr:to>
    <xdr:sp>
      <xdr:nvSpPr>
        <xdr:cNvPr id="20" name="Text 18"/>
        <xdr:cNvSpPr txBox="1">
          <a:spLocks noChangeArrowheads="1"/>
        </xdr:cNvSpPr>
      </xdr:nvSpPr>
      <xdr:spPr>
        <a:xfrm>
          <a:off x="314325" y="31575375"/>
          <a:ext cx="8524875" cy="990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Company has filed a suit to the High Court of Kuala Lumpur for a defects of goods against Asustek Computer Inc ("Asustek"), a company in Taiwan. The litigation case has been further adjourned by High Court of Kuala Lumpur to 9 March 2005 for further hearing.
The Directors of Palette are of the opinion that the outcome of the suit is fairly favourable.
The</a:t>
          </a:r>
          <a:r>
            <a:rPr lang="en-US" cap="none" sz="1000" b="0" i="0" u="none" baseline="0">
              <a:latin typeface="Arial"/>
              <a:ea typeface="Arial"/>
              <a:cs typeface="Arial"/>
            </a:rPr>
            <a:t>re w</a:t>
          </a:r>
          <a:r>
            <a:rPr lang="en-US" cap="none" sz="1000" b="0" i="0" u="none" baseline="0">
              <a:solidFill>
                <a:srgbClr val="000000"/>
              </a:solidFill>
              <a:latin typeface="Arial"/>
              <a:ea typeface="Arial"/>
              <a:cs typeface="Arial"/>
            </a:rPr>
            <a:t>as no pending material litigation as at the date of this announcement other than those mentioned above.</a:t>
          </a:r>
        </a:p>
      </xdr:txBody>
    </xdr:sp>
    <xdr:clientData/>
  </xdr:twoCellAnchor>
  <xdr:twoCellAnchor>
    <xdr:from>
      <xdr:col>1</xdr:col>
      <xdr:colOff>9525</xdr:colOff>
      <xdr:row>41</xdr:row>
      <xdr:rowOff>9525</xdr:rowOff>
    </xdr:from>
    <xdr:to>
      <xdr:col>10</xdr:col>
      <xdr:colOff>561975</xdr:colOff>
      <xdr:row>43</xdr:row>
      <xdr:rowOff>28575</xdr:rowOff>
    </xdr:to>
    <xdr:sp>
      <xdr:nvSpPr>
        <xdr:cNvPr id="21" name="TextBox 24"/>
        <xdr:cNvSpPr txBox="1">
          <a:spLocks noChangeArrowheads="1"/>
        </xdr:cNvSpPr>
      </xdr:nvSpPr>
      <xdr:spPr>
        <a:xfrm>
          <a:off x="314325" y="6648450"/>
          <a:ext cx="8505825"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issuances, cancellations, repurchases, resale and repayments of debt and equity securities.</a:t>
          </a:r>
        </a:p>
      </xdr:txBody>
    </xdr:sp>
    <xdr:clientData/>
  </xdr:twoCellAnchor>
  <xdr:twoCellAnchor>
    <xdr:from>
      <xdr:col>0</xdr:col>
      <xdr:colOff>0</xdr:colOff>
      <xdr:row>0</xdr:row>
      <xdr:rowOff>0</xdr:rowOff>
    </xdr:from>
    <xdr:to>
      <xdr:col>2</xdr:col>
      <xdr:colOff>333375</xdr:colOff>
      <xdr:row>0</xdr:row>
      <xdr:rowOff>0</xdr:rowOff>
    </xdr:to>
    <xdr:pic>
      <xdr:nvPicPr>
        <xdr:cNvPr id="22" name="Picture 25"/>
        <xdr:cNvPicPr preferRelativeResize="1">
          <a:picLocks noChangeAspect="1"/>
        </xdr:cNvPicPr>
      </xdr:nvPicPr>
      <xdr:blipFill>
        <a:blip r:embed="rId1"/>
        <a:stretch>
          <a:fillRect/>
        </a:stretch>
      </xdr:blipFill>
      <xdr:spPr>
        <a:xfrm>
          <a:off x="0" y="0"/>
          <a:ext cx="1609725" cy="0"/>
        </a:xfrm>
        <a:prstGeom prst="rect">
          <a:avLst/>
        </a:prstGeom>
        <a:noFill/>
        <a:ln w="9525" cmpd="sng">
          <a:noFill/>
        </a:ln>
      </xdr:spPr>
    </xdr:pic>
    <xdr:clientData/>
  </xdr:twoCellAnchor>
  <xdr:twoCellAnchor>
    <xdr:from>
      <xdr:col>0</xdr:col>
      <xdr:colOff>295275</xdr:colOff>
      <xdr:row>52</xdr:row>
      <xdr:rowOff>9525</xdr:rowOff>
    </xdr:from>
    <xdr:to>
      <xdr:col>10</xdr:col>
      <xdr:colOff>457200</xdr:colOff>
      <xdr:row>53</xdr:row>
      <xdr:rowOff>104775</xdr:rowOff>
    </xdr:to>
    <xdr:sp>
      <xdr:nvSpPr>
        <xdr:cNvPr id="23" name="TextBox 26"/>
        <xdr:cNvSpPr txBox="1">
          <a:spLocks noChangeArrowheads="1"/>
        </xdr:cNvSpPr>
      </xdr:nvSpPr>
      <xdr:spPr>
        <a:xfrm>
          <a:off x="295275" y="8429625"/>
          <a:ext cx="8420100" cy="25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segmental revenue and results during the year ended 31 December 2004 are tabulated below: </a:t>
          </a:r>
        </a:p>
      </xdr:txBody>
    </xdr:sp>
    <xdr:clientData/>
  </xdr:twoCellAnchor>
  <xdr:twoCellAnchor>
    <xdr:from>
      <xdr:col>1</xdr:col>
      <xdr:colOff>9525</xdr:colOff>
      <xdr:row>151</xdr:row>
      <xdr:rowOff>9525</xdr:rowOff>
    </xdr:from>
    <xdr:to>
      <xdr:col>10</xdr:col>
      <xdr:colOff>552450</xdr:colOff>
      <xdr:row>152</xdr:row>
      <xdr:rowOff>152400</xdr:rowOff>
    </xdr:to>
    <xdr:sp>
      <xdr:nvSpPr>
        <xdr:cNvPr id="24" name="Text 18"/>
        <xdr:cNvSpPr txBox="1">
          <a:spLocks noChangeArrowheads="1"/>
        </xdr:cNvSpPr>
      </xdr:nvSpPr>
      <xdr:spPr>
        <a:xfrm>
          <a:off x="314325" y="24479250"/>
          <a:ext cx="8496300" cy="333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proceeds raised during the IPO were approved for the activities and the status on the funds utilisation as at 31 December 2004 is summarised as below :-
</a:t>
          </a:r>
        </a:p>
      </xdr:txBody>
    </xdr:sp>
    <xdr:clientData/>
  </xdr:twoCellAnchor>
  <xdr:twoCellAnchor>
    <xdr:from>
      <xdr:col>1</xdr:col>
      <xdr:colOff>9525</xdr:colOff>
      <xdr:row>163</xdr:row>
      <xdr:rowOff>9525</xdr:rowOff>
    </xdr:from>
    <xdr:to>
      <xdr:col>10</xdr:col>
      <xdr:colOff>561975</xdr:colOff>
      <xdr:row>164</xdr:row>
      <xdr:rowOff>152400</xdr:rowOff>
    </xdr:to>
    <xdr:sp>
      <xdr:nvSpPr>
        <xdr:cNvPr id="25" name="Text 18"/>
        <xdr:cNvSpPr txBox="1">
          <a:spLocks noChangeArrowheads="1"/>
        </xdr:cNvSpPr>
      </xdr:nvSpPr>
      <xdr:spPr>
        <a:xfrm>
          <a:off x="314325" y="26469975"/>
          <a:ext cx="8505825" cy="333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balance of the unutilised funds has been placed under short term interest bearing accounts for the purpose of working capital.</a:t>
          </a:r>
        </a:p>
      </xdr:txBody>
    </xdr:sp>
    <xdr:clientData/>
  </xdr:twoCellAnchor>
  <xdr:twoCellAnchor>
    <xdr:from>
      <xdr:col>1</xdr:col>
      <xdr:colOff>9525</xdr:colOff>
      <xdr:row>145</xdr:row>
      <xdr:rowOff>9525</xdr:rowOff>
    </xdr:from>
    <xdr:to>
      <xdr:col>10</xdr:col>
      <xdr:colOff>552450</xdr:colOff>
      <xdr:row>147</xdr:row>
      <xdr:rowOff>123825</xdr:rowOff>
    </xdr:to>
    <xdr:sp>
      <xdr:nvSpPr>
        <xdr:cNvPr id="26" name="Text 18"/>
        <xdr:cNvSpPr txBox="1">
          <a:spLocks noChangeArrowheads="1"/>
        </xdr:cNvSpPr>
      </xdr:nvSpPr>
      <xdr:spPr>
        <a:xfrm>
          <a:off x="314325" y="23507700"/>
          <a:ext cx="849630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
There was no corporate proposal announced but not completed in the quarter under review.</a:t>
          </a:r>
        </a:p>
      </xdr:txBody>
    </xdr:sp>
    <xdr:clientData/>
  </xdr:twoCellAnchor>
  <xdr:twoCellAnchor>
    <xdr:from>
      <xdr:col>1</xdr:col>
      <xdr:colOff>28575</xdr:colOff>
      <xdr:row>166</xdr:row>
      <xdr:rowOff>9525</xdr:rowOff>
    </xdr:from>
    <xdr:to>
      <xdr:col>10</xdr:col>
      <xdr:colOff>581025</xdr:colOff>
      <xdr:row>167</xdr:row>
      <xdr:rowOff>95250</xdr:rowOff>
    </xdr:to>
    <xdr:sp>
      <xdr:nvSpPr>
        <xdr:cNvPr id="27" name="Text 18"/>
        <xdr:cNvSpPr txBox="1">
          <a:spLocks noChangeArrowheads="1"/>
        </xdr:cNvSpPr>
      </xdr:nvSpPr>
      <xdr:spPr>
        <a:xfrm>
          <a:off x="333375" y="27012900"/>
          <a:ext cx="8505825"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proceeds raised from Private Placement for working capital and its utilization as at 31 December 2004 is summarised as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workbookViewId="0" topLeftCell="A22">
      <selection activeCell="H35" sqref="H35"/>
    </sheetView>
  </sheetViews>
  <sheetFormatPr defaultColWidth="9.140625" defaultRowHeight="12.75"/>
  <cols>
    <col min="1" max="1" width="33.140625" style="0" customWidth="1"/>
    <col min="2" max="2" width="12.57421875" style="0" customWidth="1"/>
    <col min="3" max="3" width="1.7109375" style="0" customWidth="1"/>
    <col min="4" max="4" width="12.57421875" style="45" bestFit="1" customWidth="1"/>
    <col min="5" max="5" width="2.7109375" style="102" customWidth="1"/>
    <col min="6" max="6" width="11.28125" style="3" bestFit="1" customWidth="1"/>
    <col min="7" max="7" width="2.00390625" style="0" customWidth="1"/>
    <col min="8" max="8" width="11.28125" style="45" bestFit="1" customWidth="1"/>
    <col min="9" max="9" width="11.7109375" style="0" customWidth="1"/>
  </cols>
  <sheetData>
    <row r="1" ht="12.75">
      <c r="A1" s="1" t="s">
        <v>116</v>
      </c>
    </row>
    <row r="2" ht="12.75">
      <c r="A2" s="2" t="s">
        <v>117</v>
      </c>
    </row>
    <row r="4" ht="12.75">
      <c r="A4" s="1" t="s">
        <v>0</v>
      </c>
    </row>
    <row r="5" ht="12.75">
      <c r="A5" s="1" t="s">
        <v>183</v>
      </c>
    </row>
    <row r="6" spans="1:2" ht="12.75">
      <c r="A6" s="1" t="s">
        <v>1</v>
      </c>
      <c r="B6" s="3"/>
    </row>
    <row r="7" spans="1:2" ht="12.75">
      <c r="A7" s="1"/>
      <c r="B7" s="3"/>
    </row>
    <row r="8" spans="1:2" ht="12.75">
      <c r="A8" s="1"/>
      <c r="B8" s="3"/>
    </row>
    <row r="9" spans="1:8" ht="12.75">
      <c r="A9" s="1"/>
      <c r="B9" s="88">
        <v>2004</v>
      </c>
      <c r="C9" s="1"/>
      <c r="D9" s="81">
        <v>2003</v>
      </c>
      <c r="E9" s="103"/>
      <c r="F9" s="88">
        <v>2004</v>
      </c>
      <c r="G9" s="1"/>
      <c r="H9" s="81">
        <v>2003</v>
      </c>
    </row>
    <row r="10" spans="1:8" ht="12.75">
      <c r="A10" s="1"/>
      <c r="B10" s="88" t="s">
        <v>2</v>
      </c>
      <c r="C10" s="1"/>
      <c r="D10" s="81" t="s">
        <v>6</v>
      </c>
      <c r="E10" s="103"/>
      <c r="F10" s="88" t="s">
        <v>2</v>
      </c>
      <c r="G10" s="1"/>
      <c r="H10" s="81" t="s">
        <v>2</v>
      </c>
    </row>
    <row r="11" spans="1:8" ht="12.75">
      <c r="A11" s="1"/>
      <c r="B11" s="88" t="s">
        <v>3</v>
      </c>
      <c r="C11" s="1"/>
      <c r="D11" s="81" t="s">
        <v>3</v>
      </c>
      <c r="E11" s="103"/>
      <c r="F11" s="88" t="s">
        <v>175</v>
      </c>
      <c r="G11" s="1"/>
      <c r="H11" s="81" t="s">
        <v>175</v>
      </c>
    </row>
    <row r="12" spans="1:8" ht="12.75">
      <c r="A12" s="1"/>
      <c r="B12" s="88" t="s">
        <v>4</v>
      </c>
      <c r="C12" s="1"/>
      <c r="D12" s="81" t="s">
        <v>4</v>
      </c>
      <c r="E12" s="103"/>
      <c r="F12" s="88" t="s">
        <v>7</v>
      </c>
      <c r="G12" s="1"/>
      <c r="H12" s="81" t="s">
        <v>7</v>
      </c>
    </row>
    <row r="13" spans="1:8" ht="12.75">
      <c r="A13" s="1"/>
      <c r="B13" s="89" t="s">
        <v>174</v>
      </c>
      <c r="C13" s="1"/>
      <c r="D13" s="123" t="s">
        <v>174</v>
      </c>
      <c r="E13" s="103"/>
      <c r="F13" s="88" t="s">
        <v>8</v>
      </c>
      <c r="G13" s="1"/>
      <c r="H13" s="81" t="s">
        <v>8</v>
      </c>
    </row>
    <row r="14" spans="1:8" ht="12.75">
      <c r="A14" s="1"/>
      <c r="B14" s="88" t="s">
        <v>5</v>
      </c>
      <c r="C14" s="1"/>
      <c r="D14" s="81" t="s">
        <v>5</v>
      </c>
      <c r="E14" s="103"/>
      <c r="F14" s="88" t="s">
        <v>5</v>
      </c>
      <c r="G14" s="1"/>
      <c r="H14" s="81" t="s">
        <v>5</v>
      </c>
    </row>
    <row r="15" spans="1:8" ht="12.75">
      <c r="A15" s="1"/>
      <c r="B15" s="88"/>
      <c r="C15" s="1"/>
      <c r="D15" s="81"/>
      <c r="E15" s="103"/>
      <c r="F15" s="88" t="s">
        <v>1</v>
      </c>
      <c r="G15" s="1"/>
      <c r="H15" s="81" t="s">
        <v>32</v>
      </c>
    </row>
    <row r="16" spans="2:9" ht="12.75">
      <c r="B16" s="61"/>
      <c r="C16" s="61"/>
      <c r="D16" s="129"/>
      <c r="E16" s="104"/>
      <c r="F16" s="61"/>
      <c r="G16" s="61"/>
      <c r="H16" s="129"/>
      <c r="I16" s="101"/>
    </row>
    <row r="17" spans="1:9" s="4" customFormat="1" ht="12.75">
      <c r="A17" s="4" t="s">
        <v>9</v>
      </c>
      <c r="B17" s="62">
        <v>2002</v>
      </c>
      <c r="C17" s="62"/>
      <c r="D17" s="15">
        <v>17907</v>
      </c>
      <c r="E17" s="7"/>
      <c r="F17" s="62">
        <v>15375</v>
      </c>
      <c r="G17" s="62"/>
      <c r="H17" s="15">
        <v>27568</v>
      </c>
      <c r="I17" s="16"/>
    </row>
    <row r="18" spans="2:9" s="4" customFormat="1" ht="12.75">
      <c r="B18" s="62"/>
      <c r="C18" s="62"/>
      <c r="D18" s="64"/>
      <c r="E18" s="7"/>
      <c r="F18" s="62"/>
      <c r="G18" s="62"/>
      <c r="H18" s="64"/>
      <c r="I18" s="16"/>
    </row>
    <row r="19" spans="1:8" s="4" customFormat="1" ht="12.75">
      <c r="A19" s="4" t="s">
        <v>10</v>
      </c>
      <c r="B19" s="62">
        <f>-1636</f>
        <v>-1636</v>
      </c>
      <c r="C19" s="62"/>
      <c r="D19" s="15">
        <f>-19941-121</f>
        <v>-20062</v>
      </c>
      <c r="E19" s="7"/>
      <c r="F19" s="62">
        <f>-12321</f>
        <v>-12321</v>
      </c>
      <c r="G19" s="62"/>
      <c r="H19" s="15">
        <f>-28020-464-3079</f>
        <v>-31563</v>
      </c>
    </row>
    <row r="20" spans="2:8" s="4" customFormat="1" ht="12.75">
      <c r="B20" s="62"/>
      <c r="C20" s="62"/>
      <c r="D20" s="64"/>
      <c r="E20" s="7"/>
      <c r="F20" s="62"/>
      <c r="G20" s="62"/>
      <c r="H20" s="15"/>
    </row>
    <row r="21" spans="1:8" s="4" customFormat="1" ht="12.75">
      <c r="A21" s="4" t="s">
        <v>11</v>
      </c>
      <c r="B21" s="62">
        <v>22</v>
      </c>
      <c r="C21" s="62"/>
      <c r="D21" s="15">
        <v>10</v>
      </c>
      <c r="E21" s="7"/>
      <c r="F21" s="62">
        <v>29</v>
      </c>
      <c r="G21" s="62"/>
      <c r="H21" s="15">
        <v>84</v>
      </c>
    </row>
    <row r="22" spans="2:8" s="4" customFormat="1" ht="12.75">
      <c r="B22" s="63"/>
      <c r="C22" s="62"/>
      <c r="D22" s="65"/>
      <c r="E22" s="7"/>
      <c r="F22" s="63"/>
      <c r="G22" s="62"/>
      <c r="H22" s="65"/>
    </row>
    <row r="23" spans="1:8" s="4" customFormat="1" ht="12.75">
      <c r="A23" s="6" t="s">
        <v>184</v>
      </c>
      <c r="B23" s="62">
        <f>+B17+B19+B21</f>
        <v>388</v>
      </c>
      <c r="C23" s="62"/>
      <c r="D23" s="64">
        <f>+D17+D19+D21</f>
        <v>-2145</v>
      </c>
      <c r="E23" s="7"/>
      <c r="F23" s="62">
        <f>+F17+F19+F21</f>
        <v>3083</v>
      </c>
      <c r="G23" s="62"/>
      <c r="H23" s="64">
        <f>+H17+H19+H21</f>
        <v>-3911</v>
      </c>
    </row>
    <row r="24" spans="1:8" s="4" customFormat="1" ht="12.75">
      <c r="A24" s="6"/>
      <c r="B24" s="62"/>
      <c r="C24" s="62"/>
      <c r="D24" s="64"/>
      <c r="E24" s="7"/>
      <c r="F24" s="62"/>
      <c r="G24" s="62"/>
      <c r="H24" s="64"/>
    </row>
    <row r="25" spans="1:8" s="4" customFormat="1" ht="12.75">
      <c r="A25" s="6" t="s">
        <v>13</v>
      </c>
      <c r="B25" s="62">
        <v>-32</v>
      </c>
      <c r="C25" s="62"/>
      <c r="D25" s="15">
        <v>-92</v>
      </c>
      <c r="E25" s="7"/>
      <c r="F25" s="62">
        <v>-187</v>
      </c>
      <c r="G25" s="62"/>
      <c r="H25" s="15">
        <v>-167</v>
      </c>
    </row>
    <row r="26" spans="1:8" s="4" customFormat="1" ht="12.75">
      <c r="A26" s="6"/>
      <c r="B26" s="63"/>
      <c r="C26" s="62"/>
      <c r="D26" s="65"/>
      <c r="E26" s="7"/>
      <c r="F26" s="63"/>
      <c r="G26" s="62"/>
      <c r="H26" s="65"/>
    </row>
    <row r="27" spans="1:8" s="4" customFormat="1" ht="12.75">
      <c r="A27" s="6" t="s">
        <v>185</v>
      </c>
      <c r="B27" s="62">
        <f>+B23+B25</f>
        <v>356</v>
      </c>
      <c r="C27" s="62"/>
      <c r="D27" s="64">
        <f>+D23+D25</f>
        <v>-2237</v>
      </c>
      <c r="E27" s="7"/>
      <c r="F27" s="62">
        <f>+F23+F25</f>
        <v>2896</v>
      </c>
      <c r="G27" s="62"/>
      <c r="H27" s="64">
        <f>+H23+H25</f>
        <v>-4078</v>
      </c>
    </row>
    <row r="28" spans="2:8" s="4" customFormat="1" ht="12.75">
      <c r="B28" s="64"/>
      <c r="C28" s="64"/>
      <c r="D28" s="64"/>
      <c r="E28" s="7"/>
      <c r="F28" s="64"/>
      <c r="G28" s="64"/>
      <c r="H28" s="64"/>
    </row>
    <row r="29" spans="1:8" s="4" customFormat="1" ht="12.75">
      <c r="A29" s="4" t="s">
        <v>12</v>
      </c>
      <c r="B29" s="64">
        <v>0</v>
      </c>
      <c r="C29" s="64"/>
      <c r="D29" s="64">
        <v>0</v>
      </c>
      <c r="E29" s="7"/>
      <c r="F29" s="64">
        <v>0</v>
      </c>
      <c r="G29" s="64"/>
      <c r="H29" s="15">
        <v>-10</v>
      </c>
    </row>
    <row r="30" spans="2:8" s="4" customFormat="1" ht="12.75">
      <c r="B30" s="65"/>
      <c r="C30" s="64"/>
      <c r="D30" s="65"/>
      <c r="E30" s="7"/>
      <c r="F30" s="65"/>
      <c r="G30" s="64"/>
      <c r="H30" s="65"/>
    </row>
    <row r="31" spans="1:8" s="4" customFormat="1" ht="12.75">
      <c r="A31" s="6" t="s">
        <v>186</v>
      </c>
      <c r="B31" s="64">
        <f>+B27+B29</f>
        <v>356</v>
      </c>
      <c r="C31" s="64"/>
      <c r="D31" s="64">
        <f>+D27+D29</f>
        <v>-2237</v>
      </c>
      <c r="E31" s="7"/>
      <c r="F31" s="64">
        <f>+F27+F29</f>
        <v>2896</v>
      </c>
      <c r="G31" s="64"/>
      <c r="H31" s="64">
        <f>+H27+H29</f>
        <v>-4088</v>
      </c>
    </row>
    <row r="32" spans="2:8" s="4" customFormat="1" ht="12.75">
      <c r="B32" s="64"/>
      <c r="C32" s="64"/>
      <c r="D32" s="64"/>
      <c r="E32" s="7"/>
      <c r="F32" s="64"/>
      <c r="G32" s="64"/>
      <c r="H32" s="64"/>
    </row>
    <row r="33" spans="1:8" s="4" customFormat="1" ht="12.75">
      <c r="A33" s="6" t="s">
        <v>138</v>
      </c>
      <c r="B33" s="64">
        <v>0</v>
      </c>
      <c r="C33" s="64"/>
      <c r="D33" s="64">
        <v>0</v>
      </c>
      <c r="E33" s="7"/>
      <c r="F33" s="64">
        <v>1</v>
      </c>
      <c r="G33" s="64"/>
      <c r="H33" s="64">
        <v>2</v>
      </c>
    </row>
    <row r="34" spans="2:8" s="4" customFormat="1" ht="12.75">
      <c r="B34" s="63"/>
      <c r="C34" s="62"/>
      <c r="D34" s="65"/>
      <c r="E34" s="7"/>
      <c r="F34" s="63"/>
      <c r="G34" s="62"/>
      <c r="H34" s="65"/>
    </row>
    <row r="35" spans="1:8" s="4" customFormat="1" ht="13.5" thickBot="1">
      <c r="A35" s="6" t="s">
        <v>187</v>
      </c>
      <c r="B35" s="66">
        <f>+B31+B33</f>
        <v>356</v>
      </c>
      <c r="C35" s="62"/>
      <c r="D35" s="130">
        <f>+D31+D33</f>
        <v>-2237</v>
      </c>
      <c r="E35" s="7"/>
      <c r="F35" s="66">
        <f>+F31+F33</f>
        <v>2897</v>
      </c>
      <c r="G35" s="62"/>
      <c r="H35" s="130">
        <f>+H31+H33</f>
        <v>-4086</v>
      </c>
    </row>
    <row r="36" spans="2:8" s="4" customFormat="1" ht="12.75">
      <c r="B36" s="62"/>
      <c r="C36" s="62"/>
      <c r="D36" s="64"/>
      <c r="E36" s="7"/>
      <c r="F36" s="62"/>
      <c r="G36" s="62"/>
      <c r="H36" s="64"/>
    </row>
    <row r="37" spans="4:8" s="4" customFormat="1" ht="12.75">
      <c r="D37" s="47"/>
      <c r="E37" s="7"/>
      <c r="F37" s="5"/>
      <c r="H37" s="47"/>
    </row>
    <row r="38" spans="1:8" s="4" customFormat="1" ht="13.5" thickBot="1">
      <c r="A38" s="6" t="s">
        <v>144</v>
      </c>
      <c r="B38" s="68">
        <f>+B35/(26400*4)*100</f>
        <v>0.3371212121212121</v>
      </c>
      <c r="C38" s="67"/>
      <c r="D38" s="131">
        <f>+D35/96000*100</f>
        <v>-2.330208333333333</v>
      </c>
      <c r="E38" s="105"/>
      <c r="F38" s="68">
        <f>+F35/(26400*4)*100</f>
        <v>2.7433712121212124</v>
      </c>
      <c r="G38" s="67"/>
      <c r="H38" s="131">
        <f>+H35/96000*100</f>
        <v>-4.2562500000000005</v>
      </c>
    </row>
    <row r="39" spans="1:8" s="4" customFormat="1" ht="14.25" customHeight="1" thickBot="1">
      <c r="A39" s="6" t="s">
        <v>145</v>
      </c>
      <c r="B39" s="68">
        <f>+B35/(26400*4)*100</f>
        <v>0.3371212121212121</v>
      </c>
      <c r="C39" s="67"/>
      <c r="D39" s="131">
        <f>+D35/96000*100</f>
        <v>-2.330208333333333</v>
      </c>
      <c r="E39" s="105"/>
      <c r="F39" s="68">
        <f>+F35/(26400*4)*100</f>
        <v>2.7433712121212124</v>
      </c>
      <c r="G39" s="67"/>
      <c r="H39" s="131">
        <f>+H35/96000*100</f>
        <v>-4.2562500000000005</v>
      </c>
    </row>
    <row r="40" spans="1:8" s="4" customFormat="1" ht="12.75">
      <c r="A40" s="6"/>
      <c r="B40" s="12"/>
      <c r="D40" s="132"/>
      <c r="E40" s="7"/>
      <c r="F40" s="12"/>
      <c r="H40" s="132"/>
    </row>
    <row r="41" spans="4:8" s="4" customFormat="1" ht="12.75">
      <c r="D41" s="47"/>
      <c r="E41" s="7"/>
      <c r="F41" s="5"/>
      <c r="H41" s="47"/>
    </row>
    <row r="42" spans="1:8" s="4" customFormat="1" ht="12.75">
      <c r="A42" s="6" t="s">
        <v>23</v>
      </c>
      <c r="D42" s="47"/>
      <c r="E42" s="7"/>
      <c r="F42" s="5"/>
      <c r="H42" s="47"/>
    </row>
    <row r="43" spans="1:8" s="4" customFormat="1" ht="12.75">
      <c r="A43" s="9" t="s">
        <v>118</v>
      </c>
      <c r="D43" s="47"/>
      <c r="E43" s="7"/>
      <c r="F43" s="5"/>
      <c r="H43" s="47"/>
    </row>
    <row r="44" spans="1:8" s="4" customFormat="1" ht="12.75">
      <c r="A44" s="9" t="s">
        <v>119</v>
      </c>
      <c r="D44" s="47"/>
      <c r="E44" s="7"/>
      <c r="F44" s="5"/>
      <c r="H44" s="47"/>
    </row>
  </sheetData>
  <printOptions/>
  <pageMargins left="0.75" right="0.75" top="0.5" bottom="0.5" header="0.5" footer="0.5"/>
  <pageSetup fitToHeight="1" fitToWidth="1"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0">
      <selection activeCell="F5" sqref="F5"/>
    </sheetView>
  </sheetViews>
  <sheetFormatPr defaultColWidth="9.140625" defaultRowHeight="12.75"/>
  <cols>
    <col min="1" max="1" width="54.57421875" style="0" customWidth="1"/>
    <col min="2" max="2" width="12.57421875" style="0" customWidth="1"/>
    <col min="3" max="3" width="1.7109375" style="0" customWidth="1"/>
    <col min="4" max="4" width="12.57421875" style="45" bestFit="1" customWidth="1"/>
    <col min="5" max="5" width="2.00390625" style="0" customWidth="1"/>
    <col min="6" max="6" width="11.28125" style="3" bestFit="1" customWidth="1"/>
  </cols>
  <sheetData>
    <row r="1" ht="12.75">
      <c r="A1" s="1" t="str">
        <f>+'IS'!A1</f>
        <v>PALETTE MULTIMEDIA BERHAD </v>
      </c>
    </row>
    <row r="2" ht="12.75">
      <c r="A2" s="2" t="str">
        <f>+'IS'!A2</f>
        <v>(Company No.: 420056-K)</v>
      </c>
    </row>
    <row r="4" ht="12.75">
      <c r="A4" s="1" t="s">
        <v>176</v>
      </c>
    </row>
    <row r="5" ht="12.75">
      <c r="A5" s="1"/>
    </row>
    <row r="6" ht="12.75">
      <c r="B6" s="3"/>
    </row>
    <row r="7" spans="2:4" ht="12.75">
      <c r="B7" s="88" t="s">
        <v>14</v>
      </c>
      <c r="C7" s="14"/>
      <c r="D7" s="81" t="s">
        <v>14</v>
      </c>
    </row>
    <row r="8" spans="2:4" ht="12.75">
      <c r="B8" s="89" t="s">
        <v>114</v>
      </c>
      <c r="D8" s="123" t="s">
        <v>114</v>
      </c>
    </row>
    <row r="9" spans="2:4" ht="12.75">
      <c r="B9" s="88">
        <v>2004</v>
      </c>
      <c r="D9" s="81">
        <v>2003</v>
      </c>
    </row>
    <row r="10" spans="2:4" ht="12.75">
      <c r="B10" s="90" t="s">
        <v>1</v>
      </c>
      <c r="D10" s="124" t="s">
        <v>32</v>
      </c>
    </row>
    <row r="11" spans="2:4" ht="12.75">
      <c r="B11" s="88" t="s">
        <v>5</v>
      </c>
      <c r="D11" s="81" t="s">
        <v>5</v>
      </c>
    </row>
    <row r="12" spans="2:4" ht="12.75">
      <c r="B12" s="59"/>
      <c r="C12" s="59"/>
      <c r="D12" s="60"/>
    </row>
    <row r="13" spans="1:6" s="4" customFormat="1" ht="12.75">
      <c r="A13" s="9" t="s">
        <v>15</v>
      </c>
      <c r="B13" s="70">
        <v>503</v>
      </c>
      <c r="C13" s="70"/>
      <c r="D13" s="125">
        <v>834</v>
      </c>
      <c r="F13" s="5"/>
    </row>
    <row r="14" spans="1:6" s="4" customFormat="1" ht="12.75">
      <c r="A14" s="9"/>
      <c r="B14" s="70"/>
      <c r="C14" s="70"/>
      <c r="D14" s="125"/>
      <c r="F14" s="5"/>
    </row>
    <row r="15" spans="1:6" s="4" customFormat="1" ht="12.75">
      <c r="A15" s="9" t="s">
        <v>120</v>
      </c>
      <c r="B15" s="70">
        <v>19067</v>
      </c>
      <c r="C15" s="70"/>
      <c r="D15" s="125">
        <f>18426+5+9</f>
        <v>18440</v>
      </c>
      <c r="F15" s="5"/>
    </row>
    <row r="16" spans="1:6" s="4" customFormat="1" ht="12.75">
      <c r="A16" s="9"/>
      <c r="B16" s="70"/>
      <c r="C16" s="70"/>
      <c r="D16" s="125"/>
      <c r="F16" s="5"/>
    </row>
    <row r="17" spans="1:6" s="4" customFormat="1" ht="12.75">
      <c r="A17" s="9" t="s">
        <v>16</v>
      </c>
      <c r="B17" s="70"/>
      <c r="C17" s="70"/>
      <c r="D17" s="125"/>
      <c r="F17" s="5"/>
    </row>
    <row r="18" spans="1:6" s="4" customFormat="1" ht="12.75">
      <c r="A18" s="8" t="s">
        <v>121</v>
      </c>
      <c r="B18" s="71">
        <v>4954</v>
      </c>
      <c r="C18" s="71"/>
      <c r="D18" s="126">
        <v>7381</v>
      </c>
      <c r="E18" s="7"/>
      <c r="F18" s="5"/>
    </row>
    <row r="19" spans="1:6" s="4" customFormat="1" ht="12.75">
      <c r="A19" s="8" t="s">
        <v>188</v>
      </c>
      <c r="B19" s="71">
        <v>17261</v>
      </c>
      <c r="C19" s="71"/>
      <c r="D19" s="126">
        <v>22484</v>
      </c>
      <c r="E19" s="7"/>
      <c r="F19" s="5"/>
    </row>
    <row r="20" spans="1:6" s="4" customFormat="1" ht="12.75">
      <c r="A20" s="8" t="s">
        <v>122</v>
      </c>
      <c r="B20" s="71">
        <v>12002</v>
      </c>
      <c r="C20" s="71"/>
      <c r="D20" s="126">
        <f>1137+364</f>
        <v>1501</v>
      </c>
      <c r="E20" s="7"/>
      <c r="F20" s="5"/>
    </row>
    <row r="21" spans="1:6" s="4" customFormat="1" ht="12.75">
      <c r="A21" s="8"/>
      <c r="B21" s="74">
        <f>SUM(B18:B20)</f>
        <v>34217</v>
      </c>
      <c r="C21" s="75"/>
      <c r="D21" s="74">
        <f>SUM(D18:D20)</f>
        <v>31366</v>
      </c>
      <c r="E21" s="7"/>
      <c r="F21" s="5"/>
    </row>
    <row r="22" spans="1:6" s="4" customFormat="1" ht="12.75">
      <c r="A22" s="8"/>
      <c r="B22" s="71"/>
      <c r="C22" s="71"/>
      <c r="D22" s="126"/>
      <c r="E22" s="7"/>
      <c r="F22" s="5"/>
    </row>
    <row r="23" spans="1:6" s="4" customFormat="1" ht="12.75">
      <c r="A23" s="9" t="s">
        <v>17</v>
      </c>
      <c r="B23" s="71"/>
      <c r="C23" s="71"/>
      <c r="D23" s="126"/>
      <c r="E23" s="7"/>
      <c r="F23" s="5"/>
    </row>
    <row r="24" spans="1:6" s="4" customFormat="1" ht="12.75">
      <c r="A24" s="8" t="s">
        <v>18</v>
      </c>
      <c r="B24" s="71">
        <v>20528</v>
      </c>
      <c r="C24" s="71"/>
      <c r="D24" s="126">
        <v>24419</v>
      </c>
      <c r="E24" s="7"/>
      <c r="F24" s="5"/>
    </row>
    <row r="25" spans="1:6" s="4" customFormat="1" ht="12.75">
      <c r="A25" s="8" t="s">
        <v>123</v>
      </c>
      <c r="B25" s="71">
        <v>2840</v>
      </c>
      <c r="C25" s="71"/>
      <c r="D25" s="126">
        <v>3454</v>
      </c>
      <c r="E25" s="7"/>
      <c r="F25" s="5"/>
    </row>
    <row r="26" spans="1:6" s="4" customFormat="1" ht="12.75">
      <c r="A26" s="8" t="s">
        <v>12</v>
      </c>
      <c r="B26" s="71">
        <v>1</v>
      </c>
      <c r="C26" s="71"/>
      <c r="D26" s="126">
        <v>1</v>
      </c>
      <c r="E26" s="7"/>
      <c r="F26" s="5"/>
    </row>
    <row r="27" spans="1:6" s="4" customFormat="1" ht="12.75">
      <c r="A27" s="7"/>
      <c r="B27" s="74">
        <f>+SUM(B24:B26)</f>
        <v>23369</v>
      </c>
      <c r="C27" s="75"/>
      <c r="D27" s="74">
        <f>+SUM(D24:D26)</f>
        <v>27874</v>
      </c>
      <c r="E27" s="7"/>
      <c r="F27" s="5"/>
    </row>
    <row r="28" spans="2:6" s="4" customFormat="1" ht="12.75">
      <c r="B28" s="70"/>
      <c r="C28" s="70"/>
      <c r="D28" s="125"/>
      <c r="F28" s="5"/>
    </row>
    <row r="29" spans="1:6" s="4" customFormat="1" ht="12.75">
      <c r="A29" s="9" t="s">
        <v>19</v>
      </c>
      <c r="B29" s="78">
        <f>+B21-B27</f>
        <v>10848</v>
      </c>
      <c r="C29" s="77"/>
      <c r="D29" s="78">
        <f>+D21-D27</f>
        <v>3492</v>
      </c>
      <c r="F29" s="5"/>
    </row>
    <row r="30" spans="2:6" s="4" customFormat="1" ht="12.75">
      <c r="B30" s="70"/>
      <c r="C30" s="70"/>
      <c r="D30" s="125"/>
      <c r="F30" s="5"/>
    </row>
    <row r="31" spans="2:6" s="4" customFormat="1" ht="13.5" thickBot="1">
      <c r="B31" s="76">
        <f>+B29+B13+B15</f>
        <v>30418</v>
      </c>
      <c r="C31" s="77"/>
      <c r="D31" s="76">
        <f>+D29+D13+D15</f>
        <v>22766</v>
      </c>
      <c r="F31" s="5"/>
    </row>
    <row r="32" spans="2:6" s="4" customFormat="1" ht="12.75">
      <c r="B32" s="70"/>
      <c r="C32" s="70"/>
      <c r="D32" s="125"/>
      <c r="F32" s="5"/>
    </row>
    <row r="33" spans="1:4" ht="12.75">
      <c r="A33" s="1" t="s">
        <v>20</v>
      </c>
      <c r="B33" s="70">
        <f>+Equity!B24</f>
        <v>26400</v>
      </c>
      <c r="C33" s="72"/>
      <c r="D33" s="125">
        <f>+Equity!B15</f>
        <v>24000</v>
      </c>
    </row>
    <row r="34" spans="1:4" ht="12.75">
      <c r="A34" s="1" t="s">
        <v>21</v>
      </c>
      <c r="B34" s="73">
        <f>4122-480</f>
        <v>3642</v>
      </c>
      <c r="C34" s="72"/>
      <c r="D34" s="127">
        <f>+Equity!C15+Equity!D15+Equity!E15</f>
        <v>-1607</v>
      </c>
    </row>
    <row r="35" spans="1:4" ht="12.75">
      <c r="A35" s="1"/>
      <c r="B35" s="79">
        <f>+B33+B34</f>
        <v>30042</v>
      </c>
      <c r="C35" s="80"/>
      <c r="D35" s="79">
        <f>+D33+D34</f>
        <v>22393</v>
      </c>
    </row>
    <row r="36" spans="1:4" ht="12.75">
      <c r="A36" s="1"/>
      <c r="B36" s="71"/>
      <c r="C36" s="72"/>
      <c r="D36" s="126"/>
    </row>
    <row r="37" spans="1:4" ht="12.75">
      <c r="A37" s="1" t="s">
        <v>138</v>
      </c>
      <c r="B37" s="71">
        <v>44</v>
      </c>
      <c r="C37" s="72"/>
      <c r="D37" s="126">
        <v>45</v>
      </c>
    </row>
    <row r="38" spans="1:4" ht="12.75">
      <c r="A38" s="1"/>
      <c r="B38" s="71"/>
      <c r="C38" s="72"/>
      <c r="D38" s="126"/>
    </row>
    <row r="39" spans="1:4" ht="12.75">
      <c r="A39" s="1" t="s">
        <v>124</v>
      </c>
      <c r="B39" s="71"/>
      <c r="C39" s="72"/>
      <c r="D39" s="126"/>
    </row>
    <row r="40" spans="1:4" ht="12.75">
      <c r="A40" s="11" t="s">
        <v>125</v>
      </c>
      <c r="B40" s="71">
        <v>331</v>
      </c>
      <c r="C40" s="72"/>
      <c r="D40" s="126">
        <v>327</v>
      </c>
    </row>
    <row r="41" spans="1:4" ht="12.75">
      <c r="A41" s="11" t="s">
        <v>126</v>
      </c>
      <c r="B41" s="71">
        <v>1</v>
      </c>
      <c r="C41" s="72"/>
      <c r="D41" s="126">
        <v>1</v>
      </c>
    </row>
    <row r="42" spans="1:4" ht="12.75">
      <c r="A42" s="1"/>
      <c r="B42" s="71"/>
      <c r="C42" s="72"/>
      <c r="D42" s="126"/>
    </row>
    <row r="43" spans="1:4" ht="13.5" thickBot="1">
      <c r="A43" s="1" t="s">
        <v>22</v>
      </c>
      <c r="B43" s="76">
        <f>SUM(B35:B42)</f>
        <v>30418</v>
      </c>
      <c r="C43" s="80"/>
      <c r="D43" s="76">
        <f>SUM(D35:D42)</f>
        <v>22766</v>
      </c>
    </row>
    <row r="44" spans="2:6" ht="12.75">
      <c r="B44" s="69">
        <f>+B31-B43</f>
        <v>0</v>
      </c>
      <c r="C44" s="69"/>
      <c r="D44" s="128">
        <f>+D31-D43</f>
        <v>0</v>
      </c>
      <c r="F44" s="13"/>
    </row>
    <row r="45" spans="2:6" ht="12.75">
      <c r="B45" s="69"/>
      <c r="C45" s="69"/>
      <c r="D45" s="128"/>
      <c r="F45" s="13"/>
    </row>
    <row r="46" spans="1:6" ht="12.75">
      <c r="A46" t="s">
        <v>146</v>
      </c>
      <c r="B46" s="69">
        <f>+(B35-B15)/(B33*4)*100</f>
        <v>10.392992424242424</v>
      </c>
      <c r="C46" s="69"/>
      <c r="D46" s="128">
        <f>+(D35-D15)/(D33*4)*100</f>
        <v>4.117708333333334</v>
      </c>
      <c r="F46" s="13"/>
    </row>
    <row r="47" spans="1:4" ht="12.75">
      <c r="A47" s="6" t="s">
        <v>90</v>
      </c>
      <c r="B47" s="59"/>
      <c r="C47" s="59"/>
      <c r="D47" s="60"/>
    </row>
    <row r="48" ht="12.75">
      <c r="A48" s="6" t="s">
        <v>23</v>
      </c>
    </row>
    <row r="49" ht="12.75">
      <c r="A49" s="9" t="s">
        <v>131</v>
      </c>
    </row>
    <row r="50" ht="12.75">
      <c r="A50" s="9" t="s">
        <v>142</v>
      </c>
    </row>
    <row r="51" ht="12.75">
      <c r="A51" s="1" t="s">
        <v>143</v>
      </c>
    </row>
  </sheetData>
  <printOptions/>
  <pageMargins left="0.75" right="0.75" top="0.5" bottom="0.7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workbookViewId="0" topLeftCell="A12">
      <selection activeCell="E29" sqref="E29"/>
    </sheetView>
  </sheetViews>
  <sheetFormatPr defaultColWidth="9.140625" defaultRowHeight="12.75"/>
  <cols>
    <col min="1" max="1" width="38.140625" style="0" customWidth="1"/>
    <col min="2" max="2" width="10.421875" style="4" customWidth="1"/>
    <col min="3" max="3" width="12.7109375" style="4" customWidth="1"/>
    <col min="4" max="4" width="12.7109375" style="4" bestFit="1" customWidth="1"/>
    <col min="5" max="5" width="13.8515625" style="4" customWidth="1"/>
    <col min="6" max="6" width="9.421875" style="4" customWidth="1"/>
  </cols>
  <sheetData>
    <row r="1" ht="12.75">
      <c r="A1" s="1" t="str">
        <f>+'BS'!A1</f>
        <v>PALETTE MULTIMEDIA BERHAD </v>
      </c>
    </row>
    <row r="2" ht="12.75">
      <c r="A2" s="2" t="str">
        <f>+'BS'!A2</f>
        <v>(Company No.: 420056-K)</v>
      </c>
    </row>
    <row r="4" ht="12.75">
      <c r="A4" s="1" t="s">
        <v>24</v>
      </c>
    </row>
    <row r="5" ht="12.75">
      <c r="A5" s="1" t="str">
        <f>'IS'!A5</f>
        <v>FOR THE FOURTH QUARTER ENDED 31 DECEMBER 2004</v>
      </c>
    </row>
    <row r="6" ht="12.75">
      <c r="A6" s="1" t="s">
        <v>1</v>
      </c>
    </row>
    <row r="7" ht="12.75">
      <c r="A7" s="1"/>
    </row>
    <row r="9" spans="2:6" ht="12.75">
      <c r="B9" s="9"/>
      <c r="C9" s="91" t="s">
        <v>30</v>
      </c>
      <c r="D9" s="91" t="s">
        <v>30</v>
      </c>
      <c r="E9" s="91" t="s">
        <v>105</v>
      </c>
      <c r="F9" s="9"/>
    </row>
    <row r="10" spans="2:7" ht="12.75">
      <c r="B10" s="91" t="s">
        <v>25</v>
      </c>
      <c r="C10" s="91" t="s">
        <v>127</v>
      </c>
      <c r="D10" s="91" t="s">
        <v>127</v>
      </c>
      <c r="E10" s="91" t="s">
        <v>27</v>
      </c>
      <c r="F10" s="91"/>
      <c r="G10" s="3"/>
    </row>
    <row r="11" spans="2:7" ht="12.75">
      <c r="B11" s="91" t="s">
        <v>26</v>
      </c>
      <c r="C11" s="91" t="s">
        <v>128</v>
      </c>
      <c r="D11" s="91" t="s">
        <v>129</v>
      </c>
      <c r="E11" s="91" t="s">
        <v>28</v>
      </c>
      <c r="F11" s="91" t="s">
        <v>29</v>
      </c>
      <c r="G11" s="3"/>
    </row>
    <row r="12" spans="2:7" ht="12.75">
      <c r="B12" s="91" t="s">
        <v>5</v>
      </c>
      <c r="C12" s="91" t="s">
        <v>5</v>
      </c>
      <c r="D12" s="91" t="s">
        <v>5</v>
      </c>
      <c r="E12" s="91" t="s">
        <v>5</v>
      </c>
      <c r="F12" s="91" t="s">
        <v>5</v>
      </c>
      <c r="G12" s="3"/>
    </row>
    <row r="13" spans="1:6" ht="12.75">
      <c r="A13" s="51" t="s">
        <v>181</v>
      </c>
      <c r="B13" s="55"/>
      <c r="C13" s="55"/>
      <c r="D13" s="55"/>
      <c r="E13" s="55"/>
      <c r="F13" s="55"/>
    </row>
    <row r="14" spans="2:6" ht="12.75">
      <c r="B14" s="55"/>
      <c r="C14" s="55"/>
      <c r="D14" s="55"/>
      <c r="E14" s="55"/>
      <c r="F14" s="55"/>
    </row>
    <row r="15" spans="1:6" ht="12.75">
      <c r="A15" t="s">
        <v>170</v>
      </c>
      <c r="B15" s="55">
        <v>24000</v>
      </c>
      <c r="C15" s="55">
        <v>1771</v>
      </c>
      <c r="D15" s="55">
        <v>258</v>
      </c>
      <c r="E15" s="55">
        <v>-3636</v>
      </c>
      <c r="F15" s="55">
        <f>SUM(B15:E15)</f>
        <v>22393</v>
      </c>
    </row>
    <row r="16" spans="2:6" ht="12.75">
      <c r="B16" s="55"/>
      <c r="C16" s="55"/>
      <c r="D16" s="55"/>
      <c r="E16" s="55"/>
      <c r="F16" s="55"/>
    </row>
    <row r="17" spans="1:6" ht="12.75">
      <c r="A17" t="s">
        <v>139</v>
      </c>
      <c r="B17" s="55">
        <v>2400</v>
      </c>
      <c r="C17" s="55">
        <v>2352</v>
      </c>
      <c r="D17" s="55"/>
      <c r="E17" s="55"/>
      <c r="F17" s="55">
        <f>SUM(B17:E17)</f>
        <v>4752</v>
      </c>
    </row>
    <row r="18" spans="1:6" ht="12.75">
      <c r="A18" t="s">
        <v>140</v>
      </c>
      <c r="B18" s="55"/>
      <c r="C18" s="55"/>
      <c r="D18" s="55"/>
      <c r="E18" s="55"/>
      <c r="F18" s="55"/>
    </row>
    <row r="19" spans="2:6" ht="12.75">
      <c r="B19" s="55"/>
      <c r="C19" s="55"/>
      <c r="D19" s="55"/>
      <c r="E19" s="55"/>
      <c r="F19" s="55"/>
    </row>
    <row r="20" spans="1:6" ht="12.75">
      <c r="A20" t="s">
        <v>31</v>
      </c>
      <c r="B20" s="55">
        <v>0</v>
      </c>
      <c r="C20" s="55">
        <v>0</v>
      </c>
      <c r="D20" s="56">
        <v>0</v>
      </c>
      <c r="E20" s="55">
        <f>+'IS'!F35</f>
        <v>2897</v>
      </c>
      <c r="F20" s="55">
        <f>SUM(B20:E20)</f>
        <v>2897</v>
      </c>
    </row>
    <row r="21" spans="2:6" ht="12.75">
      <c r="B21" s="55"/>
      <c r="C21" s="55"/>
      <c r="D21" s="56"/>
      <c r="E21" s="55"/>
      <c r="F21" s="55"/>
    </row>
    <row r="22" spans="1:6" ht="12.75">
      <c r="A22" t="s">
        <v>95</v>
      </c>
      <c r="B22" s="55">
        <v>0</v>
      </c>
      <c r="C22" s="55">
        <v>0</v>
      </c>
      <c r="D22" s="56">
        <v>0</v>
      </c>
      <c r="E22" s="55">
        <v>0</v>
      </c>
      <c r="F22" s="55">
        <f>SUM(B22:E22)</f>
        <v>0</v>
      </c>
    </row>
    <row r="23" spans="2:6" ht="12.75">
      <c r="B23" s="55"/>
      <c r="C23" s="55"/>
      <c r="D23" s="55"/>
      <c r="E23" s="55"/>
      <c r="F23" s="55"/>
    </row>
    <row r="24" spans="1:6" ht="13.5" thickBot="1">
      <c r="A24" t="s">
        <v>189</v>
      </c>
      <c r="B24" s="57">
        <f>SUM(B15:B23)</f>
        <v>26400</v>
      </c>
      <c r="C24" s="57">
        <f>SUM(C15:C23)</f>
        <v>4123</v>
      </c>
      <c r="D24" s="57">
        <f>SUM(D15:D23)</f>
        <v>258</v>
      </c>
      <c r="E24" s="57">
        <f>SUM(E15:E23)</f>
        <v>-739</v>
      </c>
      <c r="F24" s="57">
        <f>SUM(F15:F23)</f>
        <v>30042</v>
      </c>
    </row>
    <row r="25" spans="2:6" ht="12.75">
      <c r="B25" s="58"/>
      <c r="C25" s="58"/>
      <c r="D25" s="58"/>
      <c r="E25" s="58"/>
      <c r="F25" s="58"/>
    </row>
    <row r="26" spans="2:6" ht="12.75">
      <c r="B26" s="58"/>
      <c r="C26" s="58"/>
      <c r="D26" s="58"/>
      <c r="E26" s="58"/>
      <c r="F26" s="58"/>
    </row>
    <row r="27" spans="1:6" ht="12.75">
      <c r="A27" s="106" t="s">
        <v>177</v>
      </c>
      <c r="B27" s="107"/>
      <c r="C27" s="107"/>
      <c r="D27" s="107"/>
      <c r="E27" s="107"/>
      <c r="F27" s="107"/>
    </row>
    <row r="28" spans="1:6" ht="12.75">
      <c r="A28" s="100"/>
      <c r="B28" s="107"/>
      <c r="C28" s="107"/>
      <c r="D28" s="107"/>
      <c r="E28" s="107"/>
      <c r="F28" s="107"/>
    </row>
    <row r="29" spans="1:6" ht="12.75">
      <c r="A29" s="100" t="s">
        <v>171</v>
      </c>
      <c r="B29" s="108">
        <v>24000</v>
      </c>
      <c r="C29" s="108">
        <v>1771</v>
      </c>
      <c r="D29" s="108">
        <v>165</v>
      </c>
      <c r="E29" s="108">
        <v>450</v>
      </c>
      <c r="F29" s="108">
        <f>SUM(B29:E29)</f>
        <v>26386</v>
      </c>
    </row>
    <row r="30" spans="1:6" ht="12.75">
      <c r="A30" s="100"/>
      <c r="B30" s="108"/>
      <c r="C30" s="108"/>
      <c r="D30" s="108"/>
      <c r="E30" s="108"/>
      <c r="F30" s="108"/>
    </row>
    <row r="31" spans="1:6" ht="12.75">
      <c r="A31" s="100" t="s">
        <v>195</v>
      </c>
      <c r="B31" s="108">
        <v>0</v>
      </c>
      <c r="C31" s="108">
        <v>0</v>
      </c>
      <c r="D31" s="109">
        <v>0</v>
      </c>
      <c r="E31" s="108">
        <v>-4086</v>
      </c>
      <c r="F31" s="108">
        <f>SUM(B31:E31)</f>
        <v>-4086</v>
      </c>
    </row>
    <row r="32" spans="1:6" ht="12.75">
      <c r="A32" s="100"/>
      <c r="B32" s="108"/>
      <c r="C32" s="108"/>
      <c r="D32" s="109"/>
      <c r="E32" s="108"/>
      <c r="F32" s="108"/>
    </row>
    <row r="33" spans="1:6" ht="12.75">
      <c r="A33" s="100" t="s">
        <v>95</v>
      </c>
      <c r="B33" s="108">
        <v>0</v>
      </c>
      <c r="C33" s="108">
        <v>0</v>
      </c>
      <c r="D33" s="109">
        <v>93</v>
      </c>
      <c r="E33" s="108">
        <v>0</v>
      </c>
      <c r="F33" s="108">
        <f>SUM(B33:E33)</f>
        <v>93</v>
      </c>
    </row>
    <row r="34" spans="1:6" ht="12.75">
      <c r="A34" s="100"/>
      <c r="B34" s="108"/>
      <c r="C34" s="108"/>
      <c r="D34" s="108"/>
      <c r="E34" s="108"/>
      <c r="F34" s="108"/>
    </row>
    <row r="35" spans="1:6" ht="13.5" thickBot="1">
      <c r="A35" s="100" t="s">
        <v>182</v>
      </c>
      <c r="B35" s="110">
        <f>SUM(B29:B34)</f>
        <v>24000</v>
      </c>
      <c r="C35" s="110">
        <f>SUM(C29:C34)</f>
        <v>1771</v>
      </c>
      <c r="D35" s="110">
        <f>SUM(D29:D34)</f>
        <v>258</v>
      </c>
      <c r="E35" s="110">
        <f>SUM(E29:E34)</f>
        <v>-3636</v>
      </c>
      <c r="F35" s="110">
        <f>SUM(F29:F34)</f>
        <v>22393</v>
      </c>
    </row>
    <row r="36" spans="2:6" ht="12.75">
      <c r="B36" s="58"/>
      <c r="C36" s="58"/>
      <c r="D36" s="58"/>
      <c r="E36" s="58"/>
      <c r="F36" s="58"/>
    </row>
    <row r="37" ht="12.75">
      <c r="A37" s="6" t="s">
        <v>23</v>
      </c>
    </row>
    <row r="38" ht="12.75">
      <c r="A38" s="9" t="s">
        <v>132</v>
      </c>
    </row>
    <row r="39" spans="1:7" ht="12.75">
      <c r="A39" s="9" t="s">
        <v>147</v>
      </c>
      <c r="G39" s="10"/>
    </row>
    <row r="40" ht="12.75">
      <c r="A40" s="1" t="s">
        <v>148</v>
      </c>
    </row>
  </sheetData>
  <printOptions horizontalCentered="1"/>
  <pageMargins left="0.75" right="0.2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99"/>
  <sheetViews>
    <sheetView workbookViewId="0" topLeftCell="A13">
      <selection activeCell="F33" sqref="F33"/>
    </sheetView>
  </sheetViews>
  <sheetFormatPr defaultColWidth="9.140625" defaultRowHeight="12.75"/>
  <cols>
    <col min="1" max="1" width="4.421875" style="18" customWidth="1"/>
    <col min="2" max="2" width="3.421875" style="18" customWidth="1"/>
    <col min="3" max="3" width="44.00390625" style="18" customWidth="1"/>
    <col min="4" max="4" width="15.00390625" style="19" bestFit="1" customWidth="1"/>
    <col min="5" max="5" width="5.140625" style="19" customWidth="1"/>
    <col min="6" max="6" width="15.00390625" style="19" bestFit="1" customWidth="1"/>
    <col min="7" max="7" width="5.421875" style="119" customWidth="1"/>
    <col min="8" max="8" width="9.140625" style="18" customWidth="1"/>
    <col min="10" max="16384" width="9.140625" style="18" customWidth="1"/>
  </cols>
  <sheetData>
    <row r="1" ht="12.75">
      <c r="A1" s="17" t="str">
        <f>+Equity!A1</f>
        <v>PALETTE MULTIMEDIA BERHAD </v>
      </c>
    </row>
    <row r="2" ht="12.75">
      <c r="A2" s="2" t="str">
        <f>+Equity!A2</f>
        <v>(Company No.: 420056-K)</v>
      </c>
    </row>
    <row r="4" ht="12.75">
      <c r="A4" s="17" t="s">
        <v>33</v>
      </c>
    </row>
    <row r="5" ht="12.75">
      <c r="A5" s="1" t="str">
        <f>'IS'!A5</f>
        <v>FOR THE FOURTH QUARTER ENDED 31 DECEMBER 2004</v>
      </c>
    </row>
    <row r="6" ht="12.75">
      <c r="A6" s="17" t="s">
        <v>1</v>
      </c>
    </row>
    <row r="8" spans="4:7" ht="12.75">
      <c r="D8" s="20" t="s">
        <v>178</v>
      </c>
      <c r="E8" s="20"/>
      <c r="F8" s="20" t="s">
        <v>178</v>
      </c>
      <c r="G8" s="120"/>
    </row>
    <row r="9" spans="4:7" ht="12.75">
      <c r="D9" s="20" t="s">
        <v>92</v>
      </c>
      <c r="E9" s="20"/>
      <c r="F9" s="20" t="s">
        <v>92</v>
      </c>
      <c r="G9" s="120"/>
    </row>
    <row r="10" spans="4:7" ht="12.75">
      <c r="D10" s="21" t="s">
        <v>180</v>
      </c>
      <c r="E10" s="21"/>
      <c r="F10" s="21" t="s">
        <v>179</v>
      </c>
      <c r="G10" s="121"/>
    </row>
    <row r="11" spans="4:7" ht="12.75">
      <c r="D11" s="20" t="s">
        <v>5</v>
      </c>
      <c r="E11" s="20"/>
      <c r="F11" s="20" t="s">
        <v>5</v>
      </c>
      <c r="G11" s="120"/>
    </row>
    <row r="12" spans="1:7" ht="12.75">
      <c r="A12" s="17" t="s">
        <v>34</v>
      </c>
      <c r="D12" s="53"/>
      <c r="E12" s="53"/>
      <c r="F12" s="53"/>
      <c r="G12" s="54"/>
    </row>
    <row r="13" spans="2:7" ht="12.75">
      <c r="B13" s="18" t="s">
        <v>190</v>
      </c>
      <c r="D13" s="53">
        <f>'IS'!F27</f>
        <v>2896</v>
      </c>
      <c r="E13" s="53"/>
      <c r="F13" s="53">
        <f>-4015-63</f>
        <v>-4078</v>
      </c>
      <c r="G13" s="54"/>
    </row>
    <row r="14" spans="1:7" ht="12.75">
      <c r="A14" s="14"/>
      <c r="B14" s="14" t="s">
        <v>35</v>
      </c>
      <c r="C14" s="14"/>
      <c r="D14" s="111"/>
      <c r="E14" s="111"/>
      <c r="F14" s="111"/>
      <c r="G14" s="54"/>
    </row>
    <row r="15" spans="1:7" ht="12.75">
      <c r="A15" s="14"/>
      <c r="B15" s="14"/>
      <c r="C15" s="14" t="s">
        <v>36</v>
      </c>
      <c r="D15" s="111">
        <v>437</v>
      </c>
      <c r="E15" s="111"/>
      <c r="F15" s="111">
        <v>569</v>
      </c>
      <c r="G15" s="54"/>
    </row>
    <row r="16" spans="1:7" ht="12.75">
      <c r="A16" s="14"/>
      <c r="B16" s="14"/>
      <c r="C16" s="14" t="s">
        <v>37</v>
      </c>
      <c r="D16" s="112">
        <v>0</v>
      </c>
      <c r="E16" s="112"/>
      <c r="F16" s="112">
        <v>0</v>
      </c>
      <c r="G16" s="54"/>
    </row>
    <row r="17" spans="1:7" ht="12.75">
      <c r="A17" s="14"/>
      <c r="B17" s="14" t="s">
        <v>38</v>
      </c>
      <c r="C17" s="14"/>
      <c r="D17" s="113">
        <f>+SUM(D13:D16)</f>
        <v>3333</v>
      </c>
      <c r="E17" s="113"/>
      <c r="F17" s="113">
        <f>+SUM(F13:F16)</f>
        <v>-3509</v>
      </c>
      <c r="G17" s="122"/>
    </row>
    <row r="18" spans="1:7" ht="12.75">
      <c r="A18" s="14"/>
      <c r="B18" s="14"/>
      <c r="C18" s="14" t="s">
        <v>39</v>
      </c>
      <c r="D18" s="111">
        <v>7650</v>
      </c>
      <c r="E18" s="111"/>
      <c r="F18" s="111">
        <v>-22497</v>
      </c>
      <c r="G18" s="54"/>
    </row>
    <row r="19" spans="1:7" ht="12.75">
      <c r="A19" s="14"/>
      <c r="B19" s="14"/>
      <c r="C19" s="14" t="s">
        <v>40</v>
      </c>
      <c r="D19" s="112">
        <v>-3891</v>
      </c>
      <c r="E19" s="112"/>
      <c r="F19" s="112">
        <v>25687</v>
      </c>
      <c r="G19" s="54"/>
    </row>
    <row r="20" spans="1:7" ht="12.75">
      <c r="A20" s="14"/>
      <c r="B20" s="14" t="s">
        <v>93</v>
      </c>
      <c r="C20" s="14"/>
      <c r="D20" s="113">
        <f>+SUM(D17:D19)</f>
        <v>7092</v>
      </c>
      <c r="E20" s="113"/>
      <c r="F20" s="113">
        <f>+SUM(F17:F19)</f>
        <v>-319</v>
      </c>
      <c r="G20" s="122"/>
    </row>
    <row r="21" spans="1:7" ht="12.75">
      <c r="A21" s="14"/>
      <c r="B21" s="14"/>
      <c r="C21" s="14" t="s">
        <v>41</v>
      </c>
      <c r="D21" s="111">
        <v>0</v>
      </c>
      <c r="E21" s="111"/>
      <c r="F21" s="111">
        <v>0</v>
      </c>
      <c r="G21" s="54"/>
    </row>
    <row r="22" spans="1:7" ht="12.75">
      <c r="A22" s="14"/>
      <c r="B22" s="14"/>
      <c r="C22" s="14" t="s">
        <v>42</v>
      </c>
      <c r="D22" s="111">
        <v>0</v>
      </c>
      <c r="E22" s="111"/>
      <c r="F22" s="111">
        <v>-40</v>
      </c>
      <c r="G22" s="54"/>
    </row>
    <row r="23" spans="1:7" ht="12.75">
      <c r="A23" s="14"/>
      <c r="B23" s="14" t="s">
        <v>43</v>
      </c>
      <c r="C23" s="14"/>
      <c r="D23" s="114">
        <f>+SUM(D20:D22)</f>
        <v>7092</v>
      </c>
      <c r="E23" s="114"/>
      <c r="F23" s="114">
        <f>+SUM(F20:F22)</f>
        <v>-359</v>
      </c>
      <c r="G23" s="122"/>
    </row>
    <row r="24" spans="1:7" ht="12.75">
      <c r="A24" s="14"/>
      <c r="B24" s="14"/>
      <c r="C24" s="14"/>
      <c r="D24" s="111"/>
      <c r="E24" s="111"/>
      <c r="F24" s="111"/>
      <c r="G24" s="54"/>
    </row>
    <row r="25" spans="1:7" ht="12.75">
      <c r="A25" s="17" t="s">
        <v>106</v>
      </c>
      <c r="B25" s="14"/>
      <c r="C25" s="14"/>
      <c r="D25" s="111"/>
      <c r="E25" s="111"/>
      <c r="F25" s="111"/>
      <c r="G25" s="54"/>
    </row>
    <row r="26" spans="1:7" ht="12.75">
      <c r="A26" s="14"/>
      <c r="B26" s="14" t="s">
        <v>172</v>
      </c>
      <c r="C26" s="14"/>
      <c r="D26" s="111">
        <v>0</v>
      </c>
      <c r="E26" s="111"/>
      <c r="F26" s="111"/>
      <c r="G26" s="54"/>
    </row>
    <row r="27" spans="1:7" ht="12.75">
      <c r="A27" s="14"/>
      <c r="B27" s="14" t="s">
        <v>173</v>
      </c>
      <c r="C27" s="14"/>
      <c r="D27" s="111">
        <f>-539-8-186</f>
        <v>-733</v>
      </c>
      <c r="E27" s="111"/>
      <c r="F27" s="111">
        <v>-151</v>
      </c>
      <c r="G27" s="122"/>
    </row>
    <row r="28" spans="1:7" ht="12.75">
      <c r="A28" s="14"/>
      <c r="B28" s="14"/>
      <c r="C28" s="14"/>
      <c r="D28" s="114">
        <f>SUM(D26:D27)</f>
        <v>-733</v>
      </c>
      <c r="E28" s="114"/>
      <c r="F28" s="114">
        <f>SUM(F26:F27)</f>
        <v>-151</v>
      </c>
      <c r="G28" s="54"/>
    </row>
    <row r="29" spans="1:7" ht="12.75">
      <c r="A29" s="14"/>
      <c r="B29" s="14"/>
      <c r="C29" s="14"/>
      <c r="D29" s="115"/>
      <c r="E29" s="115"/>
      <c r="F29" s="115"/>
      <c r="G29" s="54"/>
    </row>
    <row r="30" spans="1:7" ht="12.75">
      <c r="A30" s="17" t="s">
        <v>133</v>
      </c>
      <c r="B30" s="14"/>
      <c r="C30" s="14"/>
      <c r="D30" s="115"/>
      <c r="E30" s="115"/>
      <c r="F30" s="115"/>
      <c r="G30" s="54"/>
    </row>
    <row r="31" spans="1:7" ht="12.75">
      <c r="A31" s="17"/>
      <c r="B31" s="14" t="s">
        <v>141</v>
      </c>
      <c r="C31" s="14"/>
      <c r="D31" s="115">
        <v>4752</v>
      </c>
      <c r="E31" s="115"/>
      <c r="F31" s="115">
        <v>0</v>
      </c>
      <c r="G31" s="54"/>
    </row>
    <row r="32" spans="1:7" ht="12.75">
      <c r="A32" s="14"/>
      <c r="B32" s="14" t="s">
        <v>134</v>
      </c>
      <c r="C32" s="14"/>
      <c r="D32" s="115">
        <v>-610</v>
      </c>
      <c r="E32" s="115"/>
      <c r="F32" s="115">
        <f>524+63</f>
        <v>587</v>
      </c>
      <c r="G32" s="122"/>
    </row>
    <row r="33" spans="1:7" ht="12.75">
      <c r="A33" s="14"/>
      <c r="B33" s="14"/>
      <c r="C33" s="14"/>
      <c r="D33" s="114">
        <f>+D31+D32</f>
        <v>4142</v>
      </c>
      <c r="E33" s="114"/>
      <c r="F33" s="114">
        <f>+F31+F32</f>
        <v>587</v>
      </c>
      <c r="G33" s="54"/>
    </row>
    <row r="34" spans="1:7" ht="12.75">
      <c r="A34" s="14"/>
      <c r="B34" s="14"/>
      <c r="C34" s="14"/>
      <c r="D34" s="115"/>
      <c r="E34" s="115"/>
      <c r="F34" s="115"/>
      <c r="G34" s="54"/>
    </row>
    <row r="35" spans="1:7" ht="12.75">
      <c r="A35" s="14"/>
      <c r="B35" s="14"/>
      <c r="C35" s="14"/>
      <c r="D35" s="111"/>
      <c r="E35" s="111"/>
      <c r="F35" s="111"/>
      <c r="G35" s="54"/>
    </row>
    <row r="36" spans="1:7" ht="12.75">
      <c r="A36" s="17" t="s">
        <v>115</v>
      </c>
      <c r="B36" s="14"/>
      <c r="C36" s="14"/>
      <c r="D36" s="111">
        <f>+D23+D28+D33</f>
        <v>10501</v>
      </c>
      <c r="E36" s="111"/>
      <c r="F36" s="111">
        <f>+F23+F28+F33</f>
        <v>77</v>
      </c>
      <c r="G36" s="54"/>
    </row>
    <row r="37" spans="1:7" ht="12.75">
      <c r="A37" s="17"/>
      <c r="B37" s="14"/>
      <c r="C37" s="14"/>
      <c r="D37" s="111"/>
      <c r="E37" s="111"/>
      <c r="F37" s="111"/>
      <c r="G37" s="54"/>
    </row>
    <row r="38" spans="1:7" ht="12.75">
      <c r="A38" s="17" t="s">
        <v>191</v>
      </c>
      <c r="B38" s="14"/>
      <c r="C38" s="14"/>
      <c r="D38" s="111">
        <v>1501</v>
      </c>
      <c r="E38" s="111"/>
      <c r="F38" s="111">
        <v>1424</v>
      </c>
      <c r="G38" s="54"/>
    </row>
    <row r="39" spans="1:7" ht="12.75">
      <c r="A39" s="17"/>
      <c r="B39" s="14"/>
      <c r="C39" s="14"/>
      <c r="D39" s="111"/>
      <c r="E39" s="111"/>
      <c r="F39" s="111"/>
      <c r="G39" s="122"/>
    </row>
    <row r="40" spans="1:6" ht="13.5" thickBot="1">
      <c r="A40" s="17" t="s">
        <v>192</v>
      </c>
      <c r="B40" s="14"/>
      <c r="C40" s="14"/>
      <c r="D40" s="116">
        <f>+D36+D38</f>
        <v>12002</v>
      </c>
      <c r="E40" s="116"/>
      <c r="F40" s="116">
        <f>+F36+F38</f>
        <v>1501</v>
      </c>
    </row>
    <row r="41" spans="1:6" ht="12.75">
      <c r="A41" s="14"/>
      <c r="B41" s="14"/>
      <c r="C41" s="14"/>
      <c r="D41" s="117"/>
      <c r="E41" s="117"/>
      <c r="F41" s="117"/>
    </row>
    <row r="42" spans="1:6" ht="12.75">
      <c r="A42" s="14"/>
      <c r="B42" s="14"/>
      <c r="C42" s="14"/>
      <c r="D42" s="117"/>
      <c r="E42" s="117"/>
      <c r="F42" s="117"/>
    </row>
    <row r="43" spans="1:6" ht="12.75">
      <c r="A43" s="118" t="s">
        <v>23</v>
      </c>
      <c r="B43" s="14"/>
      <c r="C43" s="14"/>
      <c r="D43" s="117"/>
      <c r="E43" s="117"/>
      <c r="F43" s="117"/>
    </row>
    <row r="44" spans="1:6" ht="12.75">
      <c r="A44" s="9" t="s">
        <v>130</v>
      </c>
      <c r="B44" s="14"/>
      <c r="C44" s="14"/>
      <c r="D44" s="117"/>
      <c r="E44" s="117"/>
      <c r="F44" s="117"/>
    </row>
    <row r="45" spans="1:6" ht="12.75">
      <c r="A45" s="9" t="s">
        <v>142</v>
      </c>
      <c r="B45" s="14"/>
      <c r="C45" s="14"/>
      <c r="D45" s="117"/>
      <c r="E45" s="117"/>
      <c r="F45" s="117"/>
    </row>
    <row r="46" spans="1:6" ht="12.75">
      <c r="A46" s="1" t="s">
        <v>149</v>
      </c>
      <c r="B46" s="14"/>
      <c r="C46" s="14"/>
      <c r="D46" s="117"/>
      <c r="E46" s="117"/>
      <c r="F46" s="117"/>
    </row>
    <row r="47" spans="1:6" ht="12.75">
      <c r="A47" s="14"/>
      <c r="B47" s="14"/>
      <c r="C47" s="14"/>
      <c r="D47" s="117"/>
      <c r="E47" s="117"/>
      <c r="F47" s="117"/>
    </row>
    <row r="48" spans="1:6" ht="12.75">
      <c r="A48" s="14"/>
      <c r="B48" s="14"/>
      <c r="C48" s="14"/>
      <c r="D48" s="117"/>
      <c r="E48" s="117"/>
      <c r="F48" s="117"/>
    </row>
    <row r="49" spans="1:6" ht="12.75">
      <c r="A49" s="14"/>
      <c r="B49" s="14"/>
      <c r="C49" s="14"/>
      <c r="D49" s="117"/>
      <c r="E49" s="117"/>
      <c r="F49" s="117"/>
    </row>
    <row r="50" spans="1:6" ht="12.75">
      <c r="A50" s="14"/>
      <c r="B50" s="14"/>
      <c r="C50" s="14"/>
      <c r="D50" s="117"/>
      <c r="E50" s="117"/>
      <c r="F50" s="117"/>
    </row>
    <row r="51" spans="1:6" ht="12.75">
      <c r="A51" s="14"/>
      <c r="B51" s="14"/>
      <c r="C51" s="14"/>
      <c r="D51" s="117"/>
      <c r="E51" s="117"/>
      <c r="F51" s="117"/>
    </row>
    <row r="52" spans="1:6" ht="12.75">
      <c r="A52" s="14"/>
      <c r="B52" s="14"/>
      <c r="C52" s="14"/>
      <c r="D52" s="117"/>
      <c r="E52" s="117"/>
      <c r="F52" s="117"/>
    </row>
    <row r="53" spans="1:6" ht="12.75">
      <c r="A53" s="14"/>
      <c r="B53" s="14"/>
      <c r="C53" s="14"/>
      <c r="D53" s="117"/>
      <c r="E53" s="117"/>
      <c r="F53" s="117"/>
    </row>
    <row r="54" spans="1:6" ht="12.75">
      <c r="A54" s="14"/>
      <c r="B54" s="14"/>
      <c r="C54" s="14"/>
      <c r="D54" s="117"/>
      <c r="E54" s="117"/>
      <c r="F54" s="117"/>
    </row>
    <row r="55" spans="1:6" ht="12.75">
      <c r="A55" s="14"/>
      <c r="B55" s="14"/>
      <c r="C55" s="14"/>
      <c r="D55" s="117"/>
      <c r="E55" s="117"/>
      <c r="F55" s="117"/>
    </row>
    <row r="56" spans="1:6" ht="12.75">
      <c r="A56" s="14"/>
      <c r="B56" s="14"/>
      <c r="C56" s="14"/>
      <c r="D56" s="117"/>
      <c r="E56" s="117"/>
      <c r="F56" s="117"/>
    </row>
    <row r="57" spans="1:6" ht="12.75">
      <c r="A57" s="14"/>
      <c r="B57" s="14"/>
      <c r="C57" s="14"/>
      <c r="D57" s="117"/>
      <c r="E57" s="117"/>
      <c r="F57" s="117"/>
    </row>
    <row r="58" spans="1:6" ht="12.75">
      <c r="A58" s="14"/>
      <c r="B58" s="14"/>
      <c r="C58" s="14"/>
      <c r="D58" s="117"/>
      <c r="E58" s="117"/>
      <c r="F58" s="117"/>
    </row>
    <row r="59" spans="1:6" ht="12.75">
      <c r="A59" s="14"/>
      <c r="B59" s="14"/>
      <c r="C59" s="14"/>
      <c r="D59" s="117"/>
      <c r="E59" s="117"/>
      <c r="F59" s="117"/>
    </row>
    <row r="60" spans="1:6" ht="12.75">
      <c r="A60" s="14"/>
      <c r="B60" s="14"/>
      <c r="C60" s="14"/>
      <c r="D60" s="117"/>
      <c r="E60" s="117"/>
      <c r="F60" s="117"/>
    </row>
    <row r="61" spans="1:6" ht="12.75">
      <c r="A61" s="14"/>
      <c r="B61" s="14"/>
      <c r="C61" s="14"/>
      <c r="D61" s="117"/>
      <c r="E61" s="117"/>
      <c r="F61" s="117"/>
    </row>
    <row r="62" spans="1:6" ht="12.75">
      <c r="A62" s="14"/>
      <c r="B62" s="14"/>
      <c r="C62" s="14"/>
      <c r="D62" s="117"/>
      <c r="E62" s="117"/>
      <c r="F62" s="117"/>
    </row>
    <row r="63" spans="1:6" ht="12.75">
      <c r="A63" s="14"/>
      <c r="B63" s="14"/>
      <c r="C63" s="14"/>
      <c r="D63" s="117"/>
      <c r="E63" s="117"/>
      <c r="F63" s="117"/>
    </row>
    <row r="64" spans="1:6" ht="12.75">
      <c r="A64" s="14"/>
      <c r="B64" s="14"/>
      <c r="C64" s="14"/>
      <c r="D64" s="117"/>
      <c r="E64" s="117"/>
      <c r="F64" s="117"/>
    </row>
    <row r="65" spans="1:6" ht="12.75">
      <c r="A65" s="14"/>
      <c r="B65" s="14"/>
      <c r="C65" s="14"/>
      <c r="D65" s="117"/>
      <c r="E65" s="117"/>
      <c r="F65" s="117"/>
    </row>
    <row r="66" spans="1:6" ht="12.75">
      <c r="A66" s="14"/>
      <c r="B66" s="14"/>
      <c r="C66" s="14"/>
      <c r="D66" s="117"/>
      <c r="E66" s="117"/>
      <c r="F66" s="117"/>
    </row>
    <row r="67" spans="1:6" ht="12.75">
      <c r="A67" s="14"/>
      <c r="B67" s="14"/>
      <c r="C67" s="14"/>
      <c r="D67" s="117"/>
      <c r="E67" s="117"/>
      <c r="F67" s="117"/>
    </row>
    <row r="68" spans="1:6" ht="12.75">
      <c r="A68" s="14"/>
      <c r="B68" s="14"/>
      <c r="C68" s="14"/>
      <c r="D68" s="117"/>
      <c r="E68" s="117"/>
      <c r="F68" s="117"/>
    </row>
    <row r="69" spans="1:6" ht="12.75">
      <c r="A69" s="14"/>
      <c r="B69" s="14"/>
      <c r="C69" s="14"/>
      <c r="D69" s="117"/>
      <c r="E69" s="117"/>
      <c r="F69" s="117"/>
    </row>
    <row r="70" spans="1:6" ht="12.75">
      <c r="A70" s="14"/>
      <c r="B70" s="14"/>
      <c r="C70" s="14"/>
      <c r="D70" s="117"/>
      <c r="E70" s="117"/>
      <c r="F70" s="117"/>
    </row>
    <row r="71" spans="1:6" ht="12.75">
      <c r="A71" s="14"/>
      <c r="B71" s="14"/>
      <c r="C71" s="14"/>
      <c r="D71" s="117"/>
      <c r="E71" s="117"/>
      <c r="F71" s="117"/>
    </row>
    <row r="72" spans="1:6" ht="12.75">
      <c r="A72" s="14"/>
      <c r="B72" s="14"/>
      <c r="C72" s="14"/>
      <c r="D72" s="117"/>
      <c r="E72" s="117"/>
      <c r="F72" s="117"/>
    </row>
    <row r="73" spans="1:6" ht="12.75">
      <c r="A73" s="14"/>
      <c r="B73" s="14"/>
      <c r="C73" s="14"/>
      <c r="D73" s="117"/>
      <c r="E73" s="117"/>
      <c r="F73" s="117"/>
    </row>
    <row r="74" spans="1:6" ht="12.75">
      <c r="A74" s="14"/>
      <c r="B74" s="14"/>
      <c r="C74" s="14"/>
      <c r="D74" s="117"/>
      <c r="E74" s="117"/>
      <c r="F74" s="117"/>
    </row>
    <row r="75" spans="1:6" ht="12.75">
      <c r="A75" s="14"/>
      <c r="B75" s="14"/>
      <c r="C75" s="14"/>
      <c r="D75" s="117"/>
      <c r="E75" s="117"/>
      <c r="F75" s="117"/>
    </row>
    <row r="76" spans="1:6" ht="12.75">
      <c r="A76" s="14"/>
      <c r="B76" s="14"/>
      <c r="C76" s="14"/>
      <c r="D76" s="117"/>
      <c r="E76" s="117"/>
      <c r="F76" s="117"/>
    </row>
    <row r="77" spans="1:6" ht="12.75">
      <c r="A77" s="14"/>
      <c r="B77" s="14"/>
      <c r="C77" s="14"/>
      <c r="D77" s="117"/>
      <c r="E77" s="117"/>
      <c r="F77" s="117"/>
    </row>
    <row r="78" spans="1:6" ht="12.75">
      <c r="A78" s="14"/>
      <c r="B78" s="14"/>
      <c r="C78" s="14"/>
      <c r="D78" s="117"/>
      <c r="E78" s="117"/>
      <c r="F78" s="117"/>
    </row>
    <row r="79" spans="1:6" ht="12.75">
      <c r="A79" s="14"/>
      <c r="B79" s="14"/>
      <c r="C79" s="14"/>
      <c r="D79" s="117"/>
      <c r="E79" s="117"/>
      <c r="F79" s="117"/>
    </row>
    <row r="80" spans="1:6" ht="12.75">
      <c r="A80" s="14"/>
      <c r="B80" s="14"/>
      <c r="C80" s="14"/>
      <c r="D80" s="117"/>
      <c r="E80" s="117"/>
      <c r="F80" s="117"/>
    </row>
    <row r="81" spans="1:6" ht="12.75">
      <c r="A81" s="14"/>
      <c r="B81" s="14"/>
      <c r="C81" s="14"/>
      <c r="D81" s="117"/>
      <c r="E81" s="117"/>
      <c r="F81" s="117"/>
    </row>
    <row r="82" spans="1:6" ht="12.75">
      <c r="A82" s="14"/>
      <c r="B82" s="14"/>
      <c r="C82" s="14"/>
      <c r="D82" s="117"/>
      <c r="E82" s="117"/>
      <c r="F82" s="117"/>
    </row>
    <row r="83" spans="1:6" ht="12.75">
      <c r="A83" s="14"/>
      <c r="B83" s="14"/>
      <c r="C83" s="14"/>
      <c r="D83" s="117"/>
      <c r="E83" s="117"/>
      <c r="F83" s="117"/>
    </row>
    <row r="84" spans="1:6" ht="12.75">
      <c r="A84" s="14"/>
      <c r="B84" s="14"/>
      <c r="C84" s="14"/>
      <c r="D84" s="117"/>
      <c r="E84" s="117"/>
      <c r="F84" s="117"/>
    </row>
    <row r="85" spans="1:6" ht="12.75">
      <c r="A85" s="14"/>
      <c r="B85" s="14"/>
      <c r="C85" s="14"/>
      <c r="D85" s="117"/>
      <c r="E85" s="117"/>
      <c r="F85" s="117"/>
    </row>
    <row r="86" spans="1:6" ht="12.75">
      <c r="A86" s="14"/>
      <c r="B86" s="14"/>
      <c r="C86" s="14"/>
      <c r="D86" s="117"/>
      <c r="E86" s="117"/>
      <c r="F86" s="117"/>
    </row>
    <row r="87" spans="1:6" ht="12.75">
      <c r="A87" s="14"/>
      <c r="B87" s="14"/>
      <c r="C87" s="14"/>
      <c r="D87" s="117"/>
      <c r="E87" s="117"/>
      <c r="F87" s="117"/>
    </row>
    <row r="88" spans="1:6" ht="12.75">
      <c r="A88" s="14"/>
      <c r="B88" s="14"/>
      <c r="C88" s="14"/>
      <c r="D88" s="117"/>
      <c r="E88" s="117"/>
      <c r="F88" s="117"/>
    </row>
    <row r="89" spans="1:6" ht="12.75">
      <c r="A89" s="14"/>
      <c r="B89" s="14"/>
      <c r="C89" s="14"/>
      <c r="D89" s="117"/>
      <c r="E89" s="117"/>
      <c r="F89" s="117"/>
    </row>
    <row r="90" spans="1:6" ht="12.75">
      <c r="A90" s="14"/>
      <c r="B90" s="14"/>
      <c r="C90" s="14"/>
      <c r="D90" s="117"/>
      <c r="E90" s="117"/>
      <c r="F90" s="117"/>
    </row>
    <row r="91" spans="1:6" ht="12.75">
      <c r="A91" s="14"/>
      <c r="B91" s="14"/>
      <c r="C91" s="14"/>
      <c r="D91" s="117"/>
      <c r="E91" s="117"/>
      <c r="F91" s="117"/>
    </row>
    <row r="92" spans="1:6" ht="12.75">
      <c r="A92" s="14"/>
      <c r="B92" s="14"/>
      <c r="C92" s="14"/>
      <c r="D92" s="117"/>
      <c r="E92" s="117"/>
      <c r="F92" s="117"/>
    </row>
    <row r="93" spans="1:6" ht="12.75">
      <c r="A93" s="14"/>
      <c r="B93" s="14"/>
      <c r="C93" s="14"/>
      <c r="D93" s="117"/>
      <c r="E93" s="117"/>
      <c r="F93" s="117"/>
    </row>
    <row r="94" spans="1:6" ht="12.75">
      <c r="A94" s="14"/>
      <c r="B94" s="14"/>
      <c r="C94" s="14"/>
      <c r="D94" s="117"/>
      <c r="E94" s="117"/>
      <c r="F94" s="117"/>
    </row>
    <row r="95" spans="1:6" ht="12.75">
      <c r="A95" s="14"/>
      <c r="B95" s="14"/>
      <c r="C95" s="14"/>
      <c r="D95" s="117"/>
      <c r="E95" s="117"/>
      <c r="F95" s="117"/>
    </row>
    <row r="96" spans="1:6" ht="12.75">
      <c r="A96" s="14"/>
      <c r="B96" s="14"/>
      <c r="C96" s="14"/>
      <c r="D96" s="117"/>
      <c r="E96" s="117"/>
      <c r="F96" s="117"/>
    </row>
    <row r="97" spans="1:6" ht="12.75">
      <c r="A97" s="14"/>
      <c r="B97" s="14"/>
      <c r="C97" s="14"/>
      <c r="D97" s="117"/>
      <c r="E97" s="117"/>
      <c r="F97" s="117"/>
    </row>
    <row r="98" spans="1:6" ht="12.75">
      <c r="A98" s="14"/>
      <c r="B98" s="14"/>
      <c r="C98" s="14"/>
      <c r="D98" s="117"/>
      <c r="E98" s="117"/>
      <c r="F98" s="117"/>
    </row>
    <row r="99" spans="1:6" ht="12.75">
      <c r="A99" s="14"/>
      <c r="B99" s="14"/>
      <c r="C99" s="14"/>
      <c r="D99" s="117"/>
      <c r="E99" s="117"/>
      <c r="F99" s="117"/>
    </row>
  </sheetData>
  <printOptions/>
  <pageMargins left="0.75" right="0.75" top="1" bottom="0.5" header="0.5" footer="0.5"/>
  <pageSetup fitToHeight="1" fitToWidth="1" horizontalDpi="1200" verticalDpi="1200" orientation="portrait" scale="89" r:id="rId2"/>
  <drawing r:id="rId1"/>
</worksheet>
</file>

<file path=xl/worksheets/sheet5.xml><?xml version="1.0" encoding="utf-8"?>
<worksheet xmlns="http://schemas.openxmlformats.org/spreadsheetml/2006/main" xmlns:r="http://schemas.openxmlformats.org/officeDocument/2006/relationships">
  <dimension ref="A1:R226"/>
  <sheetViews>
    <sheetView tabSelected="1" zoomScale="80" zoomScaleNormal="80" workbookViewId="0" topLeftCell="A103">
      <selection activeCell="G132" sqref="G132"/>
    </sheetView>
  </sheetViews>
  <sheetFormatPr defaultColWidth="9.140625" defaultRowHeight="12.75"/>
  <cols>
    <col min="1" max="1" width="4.57421875" style="22" customWidth="1"/>
    <col min="2" max="2" width="14.57421875" style="23" customWidth="1"/>
    <col min="3" max="3" width="14.7109375" style="23" customWidth="1"/>
    <col min="4" max="4" width="11.28125" style="23" bestFit="1" customWidth="1"/>
    <col min="5" max="5" width="12.8515625" style="23" bestFit="1" customWidth="1"/>
    <col min="6" max="7" width="13.28125" style="23" customWidth="1"/>
    <col min="8" max="8" width="11.57421875" style="23" bestFit="1" customWidth="1"/>
    <col min="9" max="9" width="13.28125" style="23" customWidth="1"/>
    <col min="10" max="10" width="14.421875" style="23" customWidth="1"/>
    <col min="11" max="11" width="9.28125" style="23" customWidth="1"/>
    <col min="12" max="12" width="9.140625" style="23" customWidth="1"/>
    <col min="13" max="13" width="24.140625" style="23" bestFit="1" customWidth="1"/>
    <col min="14" max="14" width="10.140625" style="23" bestFit="1" customWidth="1"/>
    <col min="15" max="15" width="12.28125" style="23" bestFit="1" customWidth="1"/>
    <col min="16" max="16" width="11.28125" style="23" bestFit="1" customWidth="1"/>
    <col min="17" max="18" width="12.28125" style="23" bestFit="1" customWidth="1"/>
    <col min="19" max="16384" width="9.140625" style="23" customWidth="1"/>
  </cols>
  <sheetData>
    <row r="1" ht="12.75">
      <c r="A1" s="22" t="str">
        <f>+CashFlow!A1</f>
        <v>PALETTE MULTIMEDIA BERHAD </v>
      </c>
    </row>
    <row r="2" ht="12.75">
      <c r="A2" s="25" t="str">
        <f>+CashFlow!A2</f>
        <v>(Company No.: 420056-K)</v>
      </c>
    </row>
    <row r="3" ht="12.75">
      <c r="A3" s="26"/>
    </row>
    <row r="4" ht="12.75">
      <c r="A4" s="22" t="s">
        <v>88</v>
      </c>
    </row>
    <row r="7" spans="1:2" ht="12.75">
      <c r="A7" s="27" t="s">
        <v>44</v>
      </c>
      <c r="B7" s="28" t="s">
        <v>60</v>
      </c>
    </row>
    <row r="21" spans="1:2" ht="12.75">
      <c r="A21" s="27" t="s">
        <v>45</v>
      </c>
      <c r="B21" s="28" t="s">
        <v>61</v>
      </c>
    </row>
    <row r="26" spans="1:2" ht="12.75">
      <c r="A26" s="27" t="s">
        <v>46</v>
      </c>
      <c r="B26" s="28" t="s">
        <v>62</v>
      </c>
    </row>
    <row r="27" spans="1:2" ht="12.75">
      <c r="A27" s="27"/>
      <c r="B27" s="28"/>
    </row>
    <row r="28" spans="1:2" ht="12.75">
      <c r="A28" s="27"/>
      <c r="B28" s="23" t="s">
        <v>91</v>
      </c>
    </row>
    <row r="30" spans="1:2" ht="12.75">
      <c r="A30" s="27" t="s">
        <v>47</v>
      </c>
      <c r="B30" s="28" t="s">
        <v>63</v>
      </c>
    </row>
    <row r="35" spans="1:2" ht="12.75">
      <c r="A35" s="27" t="s">
        <v>64</v>
      </c>
      <c r="B35" s="28" t="s">
        <v>168</v>
      </c>
    </row>
    <row r="36" spans="1:2" ht="12.75">
      <c r="A36" s="27"/>
      <c r="B36" s="28"/>
    </row>
    <row r="40" spans="1:2" ht="12.75">
      <c r="A40" s="27" t="s">
        <v>65</v>
      </c>
      <c r="B40" s="28" t="s">
        <v>66</v>
      </c>
    </row>
    <row r="45" spans="1:2" ht="12.75">
      <c r="A45" s="27"/>
      <c r="B45" s="28"/>
    </row>
    <row r="46" spans="1:2" ht="12.75">
      <c r="A46" s="27" t="s">
        <v>67</v>
      </c>
      <c r="B46" s="28" t="s">
        <v>107</v>
      </c>
    </row>
    <row r="51" spans="1:2" ht="12.75">
      <c r="A51" s="27" t="s">
        <v>68</v>
      </c>
      <c r="B51" s="28" t="s">
        <v>69</v>
      </c>
    </row>
    <row r="52" spans="1:2" ht="12.75">
      <c r="A52" s="27"/>
      <c r="B52" s="28"/>
    </row>
    <row r="53" spans="1:2" ht="12.75">
      <c r="A53" s="27"/>
      <c r="B53" s="28"/>
    </row>
    <row r="54" spans="1:2" ht="12.75">
      <c r="A54" s="27"/>
      <c r="B54" s="28"/>
    </row>
    <row r="55" spans="1:2" ht="12.75">
      <c r="A55" s="27"/>
      <c r="B55" s="28"/>
    </row>
    <row r="56" spans="1:11" s="31" customFormat="1" ht="12.75">
      <c r="A56" s="24"/>
      <c r="B56" s="92" t="s">
        <v>84</v>
      </c>
      <c r="D56" s="81" t="s">
        <v>85</v>
      </c>
      <c r="E56" s="81"/>
      <c r="F56" s="81" t="s">
        <v>150</v>
      </c>
      <c r="G56" s="81"/>
      <c r="H56" s="81" t="s">
        <v>151</v>
      </c>
      <c r="I56" s="81"/>
      <c r="J56" s="81" t="s">
        <v>152</v>
      </c>
      <c r="K56" s="81"/>
    </row>
    <row r="57" spans="4:13" ht="12.75">
      <c r="D57" s="81" t="s">
        <v>5</v>
      </c>
      <c r="E57" s="81"/>
      <c r="F57" s="81" t="s">
        <v>5</v>
      </c>
      <c r="G57" s="81"/>
      <c r="H57" s="81" t="s">
        <v>5</v>
      </c>
      <c r="I57" s="81"/>
      <c r="J57" s="81" t="s">
        <v>5</v>
      </c>
      <c r="K57" s="81"/>
      <c r="L57" s="29"/>
      <c r="M57" s="30"/>
    </row>
    <row r="58" spans="12:13" ht="12.75">
      <c r="L58" s="29"/>
      <c r="M58" s="30"/>
    </row>
    <row r="59" spans="2:13" ht="12.75">
      <c r="B59" s="134" t="s">
        <v>156</v>
      </c>
      <c r="C59" s="134"/>
      <c r="D59" s="47"/>
      <c r="E59" s="47"/>
      <c r="F59" s="47"/>
      <c r="G59" s="47"/>
      <c r="H59" s="47"/>
      <c r="I59" s="47"/>
      <c r="J59" s="47"/>
      <c r="K59" s="47"/>
      <c r="L59" s="29"/>
      <c r="M59" s="30"/>
    </row>
    <row r="60" spans="2:13" ht="12.75">
      <c r="B60" s="23" t="s">
        <v>9</v>
      </c>
      <c r="D60" s="47">
        <v>15375</v>
      </c>
      <c r="E60" s="47"/>
      <c r="F60" s="47"/>
      <c r="G60" s="47"/>
      <c r="H60" s="47"/>
      <c r="I60" s="47"/>
      <c r="J60" s="96">
        <f>SUM(D60:I60)</f>
        <v>15375</v>
      </c>
      <c r="K60" s="96"/>
      <c r="L60" s="29"/>
      <c r="M60" s="30"/>
    </row>
    <row r="61" spans="2:13" ht="12.75">
      <c r="B61" s="23" t="s">
        <v>153</v>
      </c>
      <c r="D61" s="47"/>
      <c r="E61" s="47"/>
      <c r="F61" s="47">
        <v>132</v>
      </c>
      <c r="G61" s="47"/>
      <c r="H61" s="47">
        <f>-D61-F61</f>
        <v>-132</v>
      </c>
      <c r="I61" s="47"/>
      <c r="J61" s="47">
        <f>SUM(D61:I61)</f>
        <v>0</v>
      </c>
      <c r="K61" s="47"/>
      <c r="L61" s="29"/>
      <c r="M61" s="30"/>
    </row>
    <row r="62" spans="4:13" ht="12.75">
      <c r="D62" s="47"/>
      <c r="E62" s="47"/>
      <c r="F62" s="47"/>
      <c r="G62" s="47"/>
      <c r="H62" s="47"/>
      <c r="I62" s="47"/>
      <c r="J62" s="47"/>
      <c r="K62" s="47"/>
      <c r="L62" s="29"/>
      <c r="M62" s="30"/>
    </row>
    <row r="63" spans="2:11" ht="13.5" thickBot="1">
      <c r="B63" s="28" t="s">
        <v>154</v>
      </c>
      <c r="D63" s="97">
        <f>SUM(D60:E62)</f>
        <v>15375</v>
      </c>
      <c r="E63" s="98"/>
      <c r="F63" s="97">
        <f>SUM(F60:G62)</f>
        <v>132</v>
      </c>
      <c r="G63" s="98"/>
      <c r="H63" s="97">
        <f>SUM(H60:I62)</f>
        <v>-132</v>
      </c>
      <c r="I63" s="98"/>
      <c r="J63" s="97">
        <f>SUM(J60:K62)</f>
        <v>15375</v>
      </c>
      <c r="K63" s="98"/>
    </row>
    <row r="64" spans="2:11" ht="12.75">
      <c r="B64" s="28"/>
      <c r="D64" s="82"/>
      <c r="E64" s="82"/>
      <c r="F64" s="82"/>
      <c r="G64" s="82"/>
      <c r="H64" s="82"/>
      <c r="I64" s="82"/>
      <c r="J64" s="82"/>
      <c r="K64" s="82"/>
    </row>
    <row r="65" spans="2:3" ht="12.75">
      <c r="B65" s="134" t="s">
        <v>155</v>
      </c>
      <c r="C65" s="134"/>
    </row>
    <row r="66" spans="2:11" ht="12.75">
      <c r="B66" s="23" t="s">
        <v>157</v>
      </c>
      <c r="D66" s="47">
        <f>3054-F66</f>
        <v>3196</v>
      </c>
      <c r="E66" s="47"/>
      <c r="F66" s="47">
        <v>-142</v>
      </c>
      <c r="G66" s="47"/>
      <c r="H66" s="47"/>
      <c r="I66" s="47"/>
      <c r="J66" s="47">
        <f>SUM(D66:I66)</f>
        <v>3054</v>
      </c>
      <c r="K66" s="47"/>
    </row>
    <row r="67" spans="2:11" ht="12.75">
      <c r="B67" s="23" t="s">
        <v>159</v>
      </c>
      <c r="D67" s="47"/>
      <c r="E67" s="47"/>
      <c r="F67" s="47"/>
      <c r="G67" s="47"/>
      <c r="H67" s="47"/>
      <c r="I67" s="47"/>
      <c r="J67" s="47">
        <v>0</v>
      </c>
      <c r="K67" s="47"/>
    </row>
    <row r="68" spans="2:11" ht="12.75">
      <c r="B68" s="23" t="s">
        <v>158</v>
      </c>
      <c r="D68" s="47"/>
      <c r="E68" s="47"/>
      <c r="F68" s="47"/>
      <c r="G68" s="47"/>
      <c r="H68" s="47"/>
      <c r="I68" s="47"/>
      <c r="J68" s="47">
        <f>+J66-J67</f>
        <v>3054</v>
      </c>
      <c r="K68" s="47"/>
    </row>
    <row r="69" spans="2:11" ht="12.75">
      <c r="B69" s="23" t="s">
        <v>160</v>
      </c>
      <c r="D69" s="47"/>
      <c r="E69" s="47"/>
      <c r="F69" s="47"/>
      <c r="G69" s="47"/>
      <c r="H69" s="47"/>
      <c r="I69" s="47"/>
      <c r="J69" s="47">
        <f>'IS'!F25</f>
        <v>-187</v>
      </c>
      <c r="K69" s="47"/>
    </row>
    <row r="70" spans="2:11" ht="12.75">
      <c r="B70" s="23" t="s">
        <v>161</v>
      </c>
      <c r="D70" s="47"/>
      <c r="E70" s="47"/>
      <c r="F70" s="47"/>
      <c r="G70" s="47"/>
      <c r="H70" s="47"/>
      <c r="I70" s="47"/>
      <c r="J70" s="47">
        <f>'IS'!F21</f>
        <v>29</v>
      </c>
      <c r="K70" s="47"/>
    </row>
    <row r="71" spans="4:11" ht="12.75">
      <c r="D71" s="133"/>
      <c r="E71" s="133"/>
      <c r="F71" s="133"/>
      <c r="G71" s="133"/>
      <c r="H71" s="133"/>
      <c r="I71" s="133"/>
      <c r="J71" s="133"/>
      <c r="K71" s="133"/>
    </row>
    <row r="72" spans="2:11" ht="13.5" thickBot="1">
      <c r="B72" s="28" t="s">
        <v>86</v>
      </c>
      <c r="D72" s="135"/>
      <c r="E72" s="135"/>
      <c r="F72" s="135"/>
      <c r="G72" s="135"/>
      <c r="H72" s="135"/>
      <c r="I72" s="135"/>
      <c r="J72" s="95">
        <f>SUM(J68:K71)</f>
        <v>2896</v>
      </c>
      <c r="K72" s="99"/>
    </row>
    <row r="73" spans="3:11" ht="12.75">
      <c r="C73" s="29"/>
      <c r="D73" s="43"/>
      <c r="E73" s="50"/>
      <c r="F73" s="43"/>
      <c r="G73" s="50"/>
      <c r="H73" s="50"/>
      <c r="I73" s="50"/>
      <c r="J73" s="50"/>
      <c r="K73" s="50"/>
    </row>
    <row r="74" spans="3:11" ht="12.75">
      <c r="C74" s="29"/>
      <c r="D74" s="44"/>
      <c r="E74" s="15"/>
      <c r="F74" s="15"/>
      <c r="G74" s="15"/>
      <c r="H74" s="15"/>
      <c r="I74" s="15"/>
      <c r="J74" s="15"/>
      <c r="K74" s="29"/>
    </row>
    <row r="75" spans="1:2" ht="12.75">
      <c r="A75" s="27" t="s">
        <v>49</v>
      </c>
      <c r="B75" s="28" t="s">
        <v>48</v>
      </c>
    </row>
    <row r="80" spans="1:2" ht="12.75">
      <c r="A80" s="27" t="s">
        <v>50</v>
      </c>
      <c r="B80" s="28" t="s">
        <v>51</v>
      </c>
    </row>
    <row r="86" spans="1:2" ht="12.75">
      <c r="A86" s="27" t="s">
        <v>52</v>
      </c>
      <c r="B86" s="28" t="s">
        <v>96</v>
      </c>
    </row>
    <row r="91" spans="1:2" ht="12.75">
      <c r="A91" s="27" t="s">
        <v>53</v>
      </c>
      <c r="B91" s="28" t="s">
        <v>162</v>
      </c>
    </row>
    <row r="96" spans="1:2" ht="12.75">
      <c r="A96" s="27" t="s">
        <v>54</v>
      </c>
      <c r="B96" s="28" t="s">
        <v>55</v>
      </c>
    </row>
    <row r="106" ht="12.75">
      <c r="A106" s="27" t="s">
        <v>56</v>
      </c>
    </row>
    <row r="114" spans="1:2" ht="12.75">
      <c r="A114" s="27" t="s">
        <v>57</v>
      </c>
      <c r="B114" s="28" t="s">
        <v>58</v>
      </c>
    </row>
    <row r="120" spans="1:2" ht="12.75">
      <c r="A120" s="27" t="s">
        <v>59</v>
      </c>
      <c r="B120" s="28" t="s">
        <v>97</v>
      </c>
    </row>
    <row r="125" spans="1:2" ht="12.75">
      <c r="A125" s="27" t="s">
        <v>70</v>
      </c>
      <c r="B125" s="28" t="s">
        <v>12</v>
      </c>
    </row>
    <row r="132" spans="1:2" ht="12.75">
      <c r="A132" s="27" t="s">
        <v>71</v>
      </c>
      <c r="B132" s="28" t="s">
        <v>98</v>
      </c>
    </row>
    <row r="137" spans="1:2" ht="12.75">
      <c r="A137" s="27" t="s">
        <v>72</v>
      </c>
      <c r="B137" s="28" t="s">
        <v>73</v>
      </c>
    </row>
    <row r="142" spans="1:2" ht="12.75">
      <c r="A142" s="27" t="s">
        <v>74</v>
      </c>
      <c r="B142" s="28" t="s">
        <v>75</v>
      </c>
    </row>
    <row r="143" spans="1:2" ht="12.75">
      <c r="A143" s="27"/>
      <c r="B143" s="28"/>
    </row>
    <row r="144" spans="1:2" ht="12.75">
      <c r="A144" s="27"/>
      <c r="B144" s="28" t="s">
        <v>104</v>
      </c>
    </row>
    <row r="145" spans="1:2" ht="12.75">
      <c r="A145" s="27"/>
      <c r="B145" s="28"/>
    </row>
    <row r="146" spans="1:2" ht="12.75">
      <c r="A146" s="27"/>
      <c r="B146" s="28"/>
    </row>
    <row r="147" spans="1:2" ht="12.75">
      <c r="A147" s="27"/>
      <c r="B147" s="28"/>
    </row>
    <row r="148" spans="1:2" ht="12.75">
      <c r="A148" s="27"/>
      <c r="B148" s="28"/>
    </row>
    <row r="150" ht="12.75">
      <c r="B150" s="28" t="s">
        <v>108</v>
      </c>
    </row>
    <row r="152" ht="15" customHeight="1"/>
    <row r="155" spans="4:8" ht="12.75">
      <c r="D155" s="81" t="s">
        <v>109</v>
      </c>
      <c r="F155" s="81" t="s">
        <v>113</v>
      </c>
      <c r="H155" s="81"/>
    </row>
    <row r="156" spans="4:8" ht="12.75">
      <c r="D156" s="81" t="s">
        <v>112</v>
      </c>
      <c r="F156" s="81" t="s">
        <v>112</v>
      </c>
      <c r="H156" s="81" t="s">
        <v>193</v>
      </c>
    </row>
    <row r="157" spans="4:8" ht="12.75">
      <c r="D157" s="81" t="s">
        <v>5</v>
      </c>
      <c r="F157" s="81" t="s">
        <v>5</v>
      </c>
      <c r="H157" s="81" t="s">
        <v>5</v>
      </c>
    </row>
    <row r="158" spans="2:11" ht="12.75">
      <c r="B158" s="23" t="s">
        <v>110</v>
      </c>
      <c r="D158" s="15">
        <v>5950</v>
      </c>
      <c r="F158" s="15">
        <f>200+2500+1795+750</f>
        <v>5245</v>
      </c>
      <c r="G158" s="15"/>
      <c r="H158" s="15">
        <f>+D158-F158</f>
        <v>705</v>
      </c>
      <c r="I158" s="15"/>
      <c r="K158" s="15"/>
    </row>
    <row r="159" spans="2:11" ht="12.75">
      <c r="B159" s="23" t="s">
        <v>111</v>
      </c>
      <c r="D159" s="15">
        <v>1500</v>
      </c>
      <c r="F159" s="15">
        <v>1601</v>
      </c>
      <c r="G159" s="15"/>
      <c r="H159" s="15">
        <f>+D159-F159</f>
        <v>-101</v>
      </c>
      <c r="I159" s="15"/>
      <c r="K159" s="15"/>
    </row>
    <row r="160" spans="2:11" ht="12.75">
      <c r="B160" s="23" t="s">
        <v>103</v>
      </c>
      <c r="D160" s="15">
        <v>1350</v>
      </c>
      <c r="F160" s="15">
        <v>1529</v>
      </c>
      <c r="G160" s="15"/>
      <c r="H160" s="15">
        <f>+D160-F160</f>
        <v>-179</v>
      </c>
      <c r="I160" s="15"/>
      <c r="K160" s="15"/>
    </row>
    <row r="161" spans="4:11" ht="12.75">
      <c r="D161" s="15"/>
      <c r="F161" s="15"/>
      <c r="G161" s="15"/>
      <c r="H161" s="15"/>
      <c r="I161" s="15"/>
      <c r="K161" s="15"/>
    </row>
    <row r="162" spans="1:11" s="28" customFormat="1" ht="13.5" thickBot="1">
      <c r="A162" s="22"/>
      <c r="B162" s="28" t="s">
        <v>29</v>
      </c>
      <c r="D162" s="93">
        <f>SUM(D158:D161)</f>
        <v>8800</v>
      </c>
      <c r="F162" s="93">
        <f>SUM(F158:F161)</f>
        <v>8375</v>
      </c>
      <c r="G162" s="94"/>
      <c r="H162" s="93">
        <f>SUM(H158:H161)</f>
        <v>425</v>
      </c>
      <c r="I162" s="94"/>
      <c r="K162" s="94"/>
    </row>
    <row r="163" ht="13.5" thickTop="1"/>
    <row r="164" ht="15" customHeight="1"/>
    <row r="165" ht="15" customHeight="1"/>
    <row r="169" spans="4:8" ht="12.75">
      <c r="D169" s="81" t="s">
        <v>109</v>
      </c>
      <c r="F169" s="81" t="s">
        <v>113</v>
      </c>
      <c r="H169" s="81"/>
    </row>
    <row r="170" spans="4:8" ht="12.75">
      <c r="D170" s="81" t="s">
        <v>112</v>
      </c>
      <c r="F170" s="81" t="s">
        <v>112</v>
      </c>
      <c r="H170" s="81" t="s">
        <v>193</v>
      </c>
    </row>
    <row r="171" spans="4:8" ht="12.75">
      <c r="D171" s="81" t="s">
        <v>5</v>
      </c>
      <c r="F171" s="81" t="s">
        <v>5</v>
      </c>
      <c r="H171" s="81" t="s">
        <v>5</v>
      </c>
    </row>
    <row r="172" spans="2:8" ht="12.75">
      <c r="B172" s="23" t="s">
        <v>110</v>
      </c>
      <c r="D172" s="15">
        <v>4752</v>
      </c>
      <c r="F172" s="15">
        <v>4752</v>
      </c>
      <c r="G172" s="15"/>
      <c r="H172" s="15">
        <f>+D172-F172</f>
        <v>0</v>
      </c>
    </row>
    <row r="173" spans="4:8" ht="12.75">
      <c r="D173" s="15"/>
      <c r="F173" s="15"/>
      <c r="G173" s="15"/>
      <c r="H173" s="15"/>
    </row>
    <row r="174" spans="2:8" ht="13.5" thickBot="1">
      <c r="B174" s="28" t="s">
        <v>29</v>
      </c>
      <c r="C174" s="28"/>
      <c r="D174" s="93">
        <f>SUM(D172:D173)</f>
        <v>4752</v>
      </c>
      <c r="E174" s="28"/>
      <c r="F174" s="93">
        <f>SUM(F172:F173)</f>
        <v>4752</v>
      </c>
      <c r="G174" s="94"/>
      <c r="H174" s="93">
        <f>SUM(H172:H173)</f>
        <v>0</v>
      </c>
    </row>
    <row r="175" ht="13.5" thickTop="1"/>
    <row r="176" spans="1:2" ht="12.75">
      <c r="A176" s="27" t="s">
        <v>76</v>
      </c>
      <c r="B176" s="28" t="s">
        <v>77</v>
      </c>
    </row>
    <row r="181" spans="4:8" ht="12.75">
      <c r="D181" s="81" t="s">
        <v>165</v>
      </c>
      <c r="F181" s="81" t="s">
        <v>166</v>
      </c>
      <c r="H181" s="81" t="s">
        <v>29</v>
      </c>
    </row>
    <row r="182" spans="4:8" ht="12.75">
      <c r="D182" s="81" t="s">
        <v>167</v>
      </c>
      <c r="F182" s="81" t="s">
        <v>167</v>
      </c>
      <c r="H182" s="81" t="s">
        <v>167</v>
      </c>
    </row>
    <row r="183" spans="2:8" ht="12.75">
      <c r="B183" s="23" t="s">
        <v>163</v>
      </c>
      <c r="D183" s="15">
        <v>458</v>
      </c>
      <c r="F183" s="15">
        <f>'BS'!B40</f>
        <v>331</v>
      </c>
      <c r="H183" s="15">
        <f>+D183+F183</f>
        <v>789</v>
      </c>
    </row>
    <row r="184" spans="2:8" ht="12.75">
      <c r="B184" s="23" t="s">
        <v>164</v>
      </c>
      <c r="D184" s="15">
        <v>2382</v>
      </c>
      <c r="F184" s="15">
        <v>0</v>
      </c>
      <c r="H184" s="15">
        <f>+D184+F184</f>
        <v>2382</v>
      </c>
    </row>
    <row r="185" spans="4:8" ht="12.75">
      <c r="D185" s="15"/>
      <c r="F185" s="15"/>
      <c r="H185" s="15"/>
    </row>
    <row r="186" spans="2:8" ht="13.5" thickBot="1">
      <c r="B186" s="28" t="s">
        <v>29</v>
      </c>
      <c r="D186" s="85">
        <f>SUM(D183:D185)</f>
        <v>2840</v>
      </c>
      <c r="F186" s="85">
        <f>SUM(F183:F185)</f>
        <v>331</v>
      </c>
      <c r="H186" s="85">
        <f>SUM(H183:H185)</f>
        <v>3171</v>
      </c>
    </row>
    <row r="188" spans="1:2" ht="12.75">
      <c r="A188" s="27" t="s">
        <v>78</v>
      </c>
      <c r="B188" s="28" t="s">
        <v>79</v>
      </c>
    </row>
    <row r="193" spans="1:2" ht="12.75">
      <c r="A193" s="27" t="s">
        <v>80</v>
      </c>
      <c r="B193" s="28" t="s">
        <v>81</v>
      </c>
    </row>
    <row r="203" spans="1:2" ht="12.75">
      <c r="A203" s="27" t="s">
        <v>82</v>
      </c>
      <c r="B203" s="28" t="s">
        <v>101</v>
      </c>
    </row>
    <row r="204" spans="1:2" ht="12.75">
      <c r="A204" s="27"/>
      <c r="B204" s="28"/>
    </row>
    <row r="205" spans="1:2" ht="12.75">
      <c r="A205" s="27"/>
      <c r="B205" s="31" t="s">
        <v>102</v>
      </c>
    </row>
    <row r="206" spans="1:2" ht="12.75">
      <c r="A206" s="27"/>
      <c r="B206" s="31"/>
    </row>
    <row r="207" spans="1:18" ht="12.75">
      <c r="A207" s="27"/>
      <c r="B207" s="28"/>
      <c r="F207" s="136" t="s">
        <v>87</v>
      </c>
      <c r="G207" s="136"/>
      <c r="H207" s="45"/>
      <c r="I207" s="134" t="s">
        <v>89</v>
      </c>
      <c r="J207" s="134"/>
      <c r="M207" s="35"/>
      <c r="N207" s="35"/>
      <c r="O207" s="38"/>
      <c r="P207" s="39"/>
      <c r="Q207" s="39"/>
      <c r="R207" s="39"/>
    </row>
    <row r="208" spans="1:18" ht="12.75">
      <c r="A208" s="27"/>
      <c r="B208" s="28"/>
      <c r="F208" s="86">
        <v>38352</v>
      </c>
      <c r="G208" s="87">
        <v>37986</v>
      </c>
      <c r="H208" s="49"/>
      <c r="I208" s="86">
        <v>38352</v>
      </c>
      <c r="J208" s="87">
        <v>37986</v>
      </c>
      <c r="M208" s="35"/>
      <c r="N208" s="35"/>
      <c r="O208" s="40"/>
      <c r="P208" s="39"/>
      <c r="Q208" s="35"/>
      <c r="R208" s="35"/>
    </row>
    <row r="209" spans="13:18" ht="12.75">
      <c r="M209" s="35"/>
      <c r="N209" s="35"/>
      <c r="O209" s="38"/>
      <c r="P209" s="34"/>
      <c r="Q209" s="41"/>
      <c r="R209" s="41"/>
    </row>
    <row r="210" spans="2:18" ht="13.5" thickBot="1">
      <c r="B210" s="23" t="s">
        <v>194</v>
      </c>
      <c r="F210" s="52">
        <f>+'IS'!B35</f>
        <v>356</v>
      </c>
      <c r="G210" s="52">
        <f>+'IS'!D35</f>
        <v>-2237</v>
      </c>
      <c r="H210" s="48"/>
      <c r="I210" s="52">
        <f>+'IS'!F35</f>
        <v>2897</v>
      </c>
      <c r="J210" s="52">
        <f>+'IS'!H35</f>
        <v>-4086</v>
      </c>
      <c r="M210" s="35"/>
      <c r="N210" s="35"/>
      <c r="O210" s="38"/>
      <c r="P210" s="34"/>
      <c r="Q210" s="41"/>
      <c r="R210" s="41"/>
    </row>
    <row r="211" spans="6:18" ht="12.75">
      <c r="F211" s="15"/>
      <c r="G211" s="15"/>
      <c r="I211" s="15"/>
      <c r="J211" s="15"/>
      <c r="M211" s="35"/>
      <c r="N211" s="35"/>
      <c r="O211" s="38"/>
      <c r="P211" s="34"/>
      <c r="Q211" s="41"/>
      <c r="R211" s="41"/>
    </row>
    <row r="212" spans="2:18" ht="13.5" thickBot="1">
      <c r="B212" s="23" t="s">
        <v>100</v>
      </c>
      <c r="F212" s="52">
        <f>+'BS'!B33*4</f>
        <v>105600</v>
      </c>
      <c r="G212" s="84">
        <f>24000*4</f>
        <v>96000</v>
      </c>
      <c r="H212" s="48"/>
      <c r="I212" s="52">
        <f>26400*4</f>
        <v>105600</v>
      </c>
      <c r="J212" s="52">
        <f>24000*4</f>
        <v>96000</v>
      </c>
      <c r="M212" s="35"/>
      <c r="N212" s="35"/>
      <c r="O212" s="38"/>
      <c r="P212" s="34"/>
      <c r="Q212" s="41"/>
      <c r="R212" s="41"/>
    </row>
    <row r="213" spans="2:18" ht="12.75">
      <c r="B213" s="23" t="s">
        <v>99</v>
      </c>
      <c r="F213" s="47"/>
      <c r="G213" s="47"/>
      <c r="H213" s="47"/>
      <c r="I213" s="47"/>
      <c r="J213" s="47"/>
      <c r="M213" s="35"/>
      <c r="N213" s="42"/>
      <c r="O213" s="38"/>
      <c r="P213" s="34"/>
      <c r="Q213" s="41"/>
      <c r="R213" s="41"/>
    </row>
    <row r="214" spans="6:18" ht="12.75">
      <c r="F214" s="47"/>
      <c r="G214" s="47"/>
      <c r="H214" s="47"/>
      <c r="I214" s="15"/>
      <c r="J214" s="15"/>
      <c r="M214" s="38"/>
      <c r="N214" s="35"/>
      <c r="O214" s="38"/>
      <c r="P214" s="34"/>
      <c r="Q214" s="35"/>
      <c r="R214" s="35"/>
    </row>
    <row r="215" spans="2:18" ht="13.5" thickBot="1">
      <c r="B215" s="31" t="s">
        <v>94</v>
      </c>
      <c r="F215" s="83">
        <f>+F210/F212*100</f>
        <v>0.3371212121212121</v>
      </c>
      <c r="G215" s="83">
        <f>+G210/G212*100</f>
        <v>-2.330208333333333</v>
      </c>
      <c r="H215" s="33"/>
      <c r="I215" s="83">
        <f>+I210/I212*100</f>
        <v>2.7433712121212124</v>
      </c>
      <c r="J215" s="83">
        <f>+J210/J212*100</f>
        <v>-4.2562500000000005</v>
      </c>
      <c r="M215" s="38"/>
      <c r="N215" s="35"/>
      <c r="O215" s="38"/>
      <c r="P215" s="38"/>
      <c r="Q215" s="35"/>
      <c r="R215" s="35"/>
    </row>
    <row r="216" spans="2:18" ht="12.75">
      <c r="B216" s="31"/>
      <c r="F216" s="33"/>
      <c r="G216" s="33"/>
      <c r="H216" s="33"/>
      <c r="J216" s="33"/>
      <c r="K216" s="33"/>
      <c r="M216" s="38"/>
      <c r="N216" s="35"/>
      <c r="O216" s="38"/>
      <c r="P216" s="38"/>
      <c r="Q216" s="35"/>
      <c r="R216" s="35"/>
    </row>
    <row r="217" spans="13:18" ht="12.75">
      <c r="M217" s="35"/>
      <c r="N217" s="35"/>
      <c r="O217" s="38"/>
      <c r="P217" s="35"/>
      <c r="Q217" s="35"/>
      <c r="R217" s="35"/>
    </row>
    <row r="218" spans="15:17" ht="12.75">
      <c r="O218" s="15"/>
      <c r="P218" s="34"/>
      <c r="Q218" s="35"/>
    </row>
    <row r="219" spans="1:11" ht="12.75">
      <c r="A219" s="36" t="s">
        <v>83</v>
      </c>
      <c r="K219" s="46"/>
    </row>
    <row r="222" ht="12.75">
      <c r="M222" s="32"/>
    </row>
    <row r="223" spans="1:13" ht="12.75">
      <c r="A223" s="36" t="s">
        <v>135</v>
      </c>
      <c r="M223" s="32"/>
    </row>
    <row r="224" ht="12.75">
      <c r="A224" s="36" t="s">
        <v>136</v>
      </c>
    </row>
    <row r="225" ht="12.75">
      <c r="A225" s="22" t="s">
        <v>137</v>
      </c>
    </row>
    <row r="226" ht="12.75">
      <c r="A226" s="37" t="s">
        <v>169</v>
      </c>
    </row>
  </sheetData>
  <mergeCells count="11">
    <mergeCell ref="B59:C59"/>
    <mergeCell ref="B65:C65"/>
    <mergeCell ref="F207:G207"/>
    <mergeCell ref="D72:E72"/>
    <mergeCell ref="D71:E71"/>
    <mergeCell ref="F72:G72"/>
    <mergeCell ref="F71:G71"/>
    <mergeCell ref="J71:K71"/>
    <mergeCell ref="I207:J207"/>
    <mergeCell ref="H72:I72"/>
    <mergeCell ref="H71:I71"/>
  </mergeCells>
  <printOptions horizontalCentered="1"/>
  <pageMargins left="0.5" right="0.5" top="0.75" bottom="0.5" header="0.5" footer="0.5"/>
  <pageSetup horizontalDpi="1200" verticalDpi="12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dahlia</cp:lastModifiedBy>
  <cp:lastPrinted>2005-02-23T06:38:12Z</cp:lastPrinted>
  <dcterms:created xsi:type="dcterms:W3CDTF">2003-11-01T13:04:36Z</dcterms:created>
  <dcterms:modified xsi:type="dcterms:W3CDTF">2005-02-28T04:14:40Z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