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5520" activeTab="4"/>
  </bookViews>
  <sheets>
    <sheet name="IS" sheetId="1" r:id="rId1"/>
    <sheet name="BS" sheetId="2" r:id="rId2"/>
    <sheet name="Equity" sheetId="3" r:id="rId3"/>
    <sheet name="CashFlow" sheetId="4" r:id="rId4"/>
    <sheet name="Notes" sheetId="5" r:id="rId5"/>
  </sheets>
  <definedNames>
    <definedName name="_xlnm.Print_Area" localSheetId="3">'CashFlow'!$A$1:$F$45</definedName>
    <definedName name="_xlnm.Print_Area" localSheetId="4">'Notes'!$A$1:$K$224</definedName>
    <definedName name="_xlnm.Print_Titles" localSheetId="4">'Notes'!$1:$6</definedName>
  </definedNames>
  <calcPr fullCalcOnLoad="1" iterate="1" iterateCount="100" iterateDelta="0.001"/>
</workbook>
</file>

<file path=xl/sharedStrings.xml><?xml version="1.0" encoding="utf-8"?>
<sst xmlns="http://schemas.openxmlformats.org/spreadsheetml/2006/main" count="249" uniqueCount="193">
  <si>
    <t>CONDENSED CONSOLIDATED INCOME STATEMENTS</t>
  </si>
  <si>
    <t>(Unaudited)</t>
  </si>
  <si>
    <t xml:space="preserve">Current </t>
  </si>
  <si>
    <t>Quarter</t>
  </si>
  <si>
    <t xml:space="preserve">Ended </t>
  </si>
  <si>
    <t>RM'000</t>
  </si>
  <si>
    <t>Comparative</t>
  </si>
  <si>
    <t>Cumulative</t>
  </si>
  <si>
    <t>To Date</t>
  </si>
  <si>
    <t>Revenue</t>
  </si>
  <si>
    <t>Operating Expenses</t>
  </si>
  <si>
    <t>Other Operating Income</t>
  </si>
  <si>
    <t>Taxation</t>
  </si>
  <si>
    <t>Profit After Tax For The Period</t>
  </si>
  <si>
    <t>Finance Cost</t>
  </si>
  <si>
    <t>As At</t>
  </si>
  <si>
    <t>Property, Plant and Equipment</t>
  </si>
  <si>
    <t>Current Assets</t>
  </si>
  <si>
    <t>Current Liabilities</t>
  </si>
  <si>
    <t>Payables</t>
  </si>
  <si>
    <t>Net Current Assets</t>
  </si>
  <si>
    <t>Share Capital</t>
  </si>
  <si>
    <t>Reserves</t>
  </si>
  <si>
    <t>Shareholders' Equity</t>
  </si>
  <si>
    <t>Note:</t>
  </si>
  <si>
    <t>CONDENSED CONSOLIDATED STATEMENT OF CHANGES IN EQUITY</t>
  </si>
  <si>
    <t>Share</t>
  </si>
  <si>
    <t>Capital</t>
  </si>
  <si>
    <t>Retained</t>
  </si>
  <si>
    <t>Profits</t>
  </si>
  <si>
    <t>Total</t>
  </si>
  <si>
    <t>Reserve</t>
  </si>
  <si>
    <t>Net profit for the period</t>
  </si>
  <si>
    <t>(Audited)</t>
  </si>
  <si>
    <t>CONDENSED CONSOLIDATED CASH FLOW STATEMENT</t>
  </si>
  <si>
    <t>CASH FLOW FROM OPERATING ACTIVITIES</t>
  </si>
  <si>
    <t>Profit before taxation</t>
  </si>
  <si>
    <t>Adjustment for:</t>
  </si>
  <si>
    <t>Non-cash items</t>
  </si>
  <si>
    <t>Non-operating items</t>
  </si>
  <si>
    <t>Operating profit before working capital changes</t>
  </si>
  <si>
    <t>Net changes in current assets</t>
  </si>
  <si>
    <t>Net changes in current liabilities</t>
  </si>
  <si>
    <t>Interest income received</t>
  </si>
  <si>
    <t>Income tax paid</t>
  </si>
  <si>
    <t>Net cash flow used in operating activities</t>
  </si>
  <si>
    <t>1.</t>
  </si>
  <si>
    <t>2.</t>
  </si>
  <si>
    <t>3.</t>
  </si>
  <si>
    <t>4.</t>
  </si>
  <si>
    <t>Valuation of Property, Plant and Equipment</t>
  </si>
  <si>
    <t>9.</t>
  </si>
  <si>
    <t>10.</t>
  </si>
  <si>
    <t>Subsequent Events</t>
  </si>
  <si>
    <t>11.</t>
  </si>
  <si>
    <t>12.</t>
  </si>
  <si>
    <t>13.</t>
  </si>
  <si>
    <t>Review Of Performance</t>
  </si>
  <si>
    <t>14.</t>
  </si>
  <si>
    <t>15.</t>
  </si>
  <si>
    <t>Commentary Of Prospects</t>
  </si>
  <si>
    <t>16.</t>
  </si>
  <si>
    <t>Accounting Policies and Methods Of Computation</t>
  </si>
  <si>
    <t>Audit Report</t>
  </si>
  <si>
    <t>Seasonality or Cyclicality</t>
  </si>
  <si>
    <t>Unusual Items</t>
  </si>
  <si>
    <t>5.</t>
  </si>
  <si>
    <t>6.</t>
  </si>
  <si>
    <t>Debts and Equity Securities</t>
  </si>
  <si>
    <t>7.</t>
  </si>
  <si>
    <t>8.</t>
  </si>
  <si>
    <t>Segmental Reporting</t>
  </si>
  <si>
    <t>17.</t>
  </si>
  <si>
    <t>18.</t>
  </si>
  <si>
    <t>19.</t>
  </si>
  <si>
    <t>Purchase or Disposal of Quoted Securities</t>
  </si>
  <si>
    <t>20.</t>
  </si>
  <si>
    <t>Corporate Proposal</t>
  </si>
  <si>
    <t>21.</t>
  </si>
  <si>
    <t>Group Borrowings and Debt Securities</t>
  </si>
  <si>
    <t>22.</t>
  </si>
  <si>
    <t>Off Balance Sheet Financial Instruments</t>
  </si>
  <si>
    <t>23.</t>
  </si>
  <si>
    <t>Material Litigation</t>
  </si>
  <si>
    <t>24.</t>
  </si>
  <si>
    <t>By Order Of the Board</t>
  </si>
  <si>
    <t>Geographical segments</t>
  </si>
  <si>
    <t>Malaysia</t>
  </si>
  <si>
    <t>Profit/(Loss) Before Taxation</t>
  </si>
  <si>
    <t>Profit From Operations</t>
  </si>
  <si>
    <t>Individual quarter ended</t>
  </si>
  <si>
    <t>SELECTED EXPLANATORY NOTES</t>
  </si>
  <si>
    <t>Cumulative quarter ended</t>
  </si>
  <si>
    <t xml:space="preserve">              </t>
  </si>
  <si>
    <t>The operations of the Group are not subject to any seasonality or cyclicality factors.</t>
  </si>
  <si>
    <t>Ended</t>
  </si>
  <si>
    <t>Cash used in operations</t>
  </si>
  <si>
    <t>Basic Earnings Per Share (sen)</t>
  </si>
  <si>
    <t>Exchange reserve</t>
  </si>
  <si>
    <t>Purchase of property, plant and equipment</t>
  </si>
  <si>
    <t>Change In The Composition of The Group</t>
  </si>
  <si>
    <t>Profit Forecast</t>
  </si>
  <si>
    <t>Unquoted Investments / Properties</t>
  </si>
  <si>
    <t xml:space="preserve">   shares in issue ('000)</t>
  </si>
  <si>
    <t>Weighted average number of ordinary</t>
  </si>
  <si>
    <t>Basic Earnings Per Share</t>
  </si>
  <si>
    <t>The basic earnings per share for the quarter and cumulative year to date are computed as follow:</t>
  </si>
  <si>
    <t>Listing expenses</t>
  </si>
  <si>
    <t>(1) Status of Corporate Proposal</t>
  </si>
  <si>
    <t>FOR THE FIRST QUARTER ENDED 31 MARCH 2004</t>
  </si>
  <si>
    <t>31 March</t>
  </si>
  <si>
    <t xml:space="preserve">3 Months </t>
  </si>
  <si>
    <t>CONDENSED BALANCE SHEETS AS AT 31 MARCH 2004</t>
  </si>
  <si>
    <t>31 March 2004</t>
  </si>
  <si>
    <t>At 1 January 2004</t>
  </si>
  <si>
    <t>Distributable</t>
  </si>
  <si>
    <t>At 31 March 2004</t>
  </si>
  <si>
    <t>3 Months</t>
  </si>
  <si>
    <t>CASH FLOW FROM INVESTING ACTIVITY</t>
  </si>
  <si>
    <t>CASH AND CASH EQUIVALENTS AT 1 JANUARY 2004</t>
  </si>
  <si>
    <t>CASH AND CASH EQUIVALENTS AT 31 MARCH 2004</t>
  </si>
  <si>
    <t>Dividends Paid Or Proposed</t>
  </si>
  <si>
    <t>(2) Status of Utilisation of Proceeds</t>
  </si>
  <si>
    <t>Proposed</t>
  </si>
  <si>
    <t>Working capital</t>
  </si>
  <si>
    <t>R&amp;D expenditure</t>
  </si>
  <si>
    <t>Utilisation</t>
  </si>
  <si>
    <t>Actual</t>
  </si>
  <si>
    <t>31 December</t>
  </si>
  <si>
    <t>NET DECREASE IN CASH AND CASH EQUIVALENTS</t>
  </si>
  <si>
    <t xml:space="preserve">PALETTE MULTIMEDIA BERHAD </t>
  </si>
  <si>
    <t>(Company No.: 420056-K)</t>
  </si>
  <si>
    <t>The Condensed Consolidated Income Statement should be read in conjunction with the</t>
  </si>
  <si>
    <t>Annual Financial Report For the year ended 31 December 2003</t>
  </si>
  <si>
    <t>Intangible Assets</t>
  </si>
  <si>
    <t>Inventories</t>
  </si>
  <si>
    <t>Debtor</t>
  </si>
  <si>
    <t>Cash and Cash Equivalents</t>
  </si>
  <si>
    <t>Overdraft and Short Term Borrowing</t>
  </si>
  <si>
    <t>Long Term Liabilities</t>
  </si>
  <si>
    <t>Borrowing</t>
  </si>
  <si>
    <t>Other Deferred Liabilities</t>
  </si>
  <si>
    <t>Attributable</t>
  </si>
  <si>
    <t>to Capital</t>
  </si>
  <si>
    <t>to Revenue</t>
  </si>
  <si>
    <t>31 March 2003</t>
  </si>
  <si>
    <t>At 1 January 2003</t>
  </si>
  <si>
    <t>At 31 March 2003</t>
  </si>
  <si>
    <t>Quarter ended 31 March 2004</t>
  </si>
  <si>
    <t>Quarter ended 31 March 2003</t>
  </si>
  <si>
    <t>The Condensed Consolidated Cash Flow Statement should be read in conjunction with the</t>
  </si>
  <si>
    <t>The Condensed Consolidated Balance Sheets should be read in conjunction with the</t>
  </si>
  <si>
    <t>The Condensed Consolidated Statements of Changes in Equity should be read in conjunction with the</t>
  </si>
  <si>
    <t>CASH FLOW FROM OPERATING ACTIVITY</t>
  </si>
  <si>
    <t>Bank Borrowing</t>
  </si>
  <si>
    <t>Lim Seck Wah</t>
  </si>
  <si>
    <t>(MAICSA 0799845)</t>
  </si>
  <si>
    <t>Secretary</t>
  </si>
  <si>
    <t>31 May 2004</t>
  </si>
  <si>
    <t>Minority Interest</t>
  </si>
  <si>
    <t>Profit After Taxation</t>
  </si>
  <si>
    <t>Profit Before Taxation</t>
  </si>
  <si>
    <t>Issue of ordinary shares pursuant Private</t>
  </si>
  <si>
    <t>Placement</t>
  </si>
  <si>
    <t>Proceed from Private Placement</t>
  </si>
  <si>
    <t>Annual Financial Report For the year ended 31 December 2003 and the accompanying</t>
  </si>
  <si>
    <t>explanatory notes attached to this interim financial statements.</t>
  </si>
  <si>
    <t>EPS - Basic (sen)</t>
  </si>
  <si>
    <t xml:space="preserve">       - Diluted (sen)</t>
  </si>
  <si>
    <t>Net Tangible Assets Per Share (Sen)</t>
  </si>
  <si>
    <t>Annual Financial Report For the year ended 31 December 2003 and the accompanying explantory</t>
  </si>
  <si>
    <t xml:space="preserve"> notes attached to this interim financial statements.</t>
  </si>
  <si>
    <t xml:space="preserve"> explantory notes attached to this interim financial statements.</t>
  </si>
  <si>
    <t xml:space="preserve">Indonesia </t>
  </si>
  <si>
    <t>Elimination</t>
  </si>
  <si>
    <t>Consolidated</t>
  </si>
  <si>
    <t>Inter-Segment Sales</t>
  </si>
  <si>
    <t>Total Revenue</t>
  </si>
  <si>
    <t>RESULT</t>
  </si>
  <si>
    <t>REVENUE</t>
  </si>
  <si>
    <t>Segment Result</t>
  </si>
  <si>
    <t>Operating Profit</t>
  </si>
  <si>
    <t>Unalloted Corporate Exp.</t>
  </si>
  <si>
    <t>Interest Expense</t>
  </si>
  <si>
    <t>Interest Income</t>
  </si>
  <si>
    <t>Changes In Contingent Liabilities &amp; Assets</t>
  </si>
  <si>
    <t>Secured</t>
  </si>
  <si>
    <t>Unsecured</t>
  </si>
  <si>
    <t>Short Term</t>
  </si>
  <si>
    <t>Long Term</t>
  </si>
  <si>
    <t>RM '000</t>
  </si>
  <si>
    <t>Net Profit After Taxation &amp; Minority Interest (RM'000)</t>
  </si>
  <si>
    <t>Changes In Estimates Of Amount Reported Previously Affecting Current Interim Period</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</si>
</sst>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409]dddd\,\ mmmm\ dd\,\ yyyy"/>
    <numFmt numFmtId="182" formatCode="[$-409]d\-mmm\-yy;@"/>
  </numFmts>
  <fonts count="10">
    <font>
      <sz val="10"/>
      <name val="Arial"/>
      <family val="0"/>
    </font>
    <font>
      <b/>
      <sz val="10"/>
      <name val="Arial"/>
      <family val="2"/>
    </font>
    <font>
      <sz val="8"/>
      <name val="Arial"/>
      <family val="0"/>
    </font>
    <font>
      <b/>
      <sz val="8"/>
      <name val="Arial"/>
      <family val="2"/>
    </font>
    <font>
      <sz val="10"/>
      <color indexed="8"/>
      <name val="Arial"/>
      <family val="2"/>
    </font>
    <font>
      <b/>
      <sz val="10"/>
      <color indexed="8"/>
      <name val="Arial"/>
      <family val="2"/>
    </font>
    <font>
      <b/>
      <i/>
      <sz val="10"/>
      <name val="Arial"/>
      <family val="2"/>
    </font>
    <font>
      <u val="single"/>
      <sz val="10"/>
      <color indexed="12"/>
      <name val="Arial"/>
      <family val="0"/>
    </font>
    <font>
      <u val="single"/>
      <sz val="10"/>
      <color indexed="36"/>
      <name val="Arial"/>
      <family val="0"/>
    </font>
    <font>
      <b/>
      <u val="single"/>
      <sz val="10"/>
      <name val="Arial"/>
      <family val="2"/>
    </font>
  </fonts>
  <fills count="2">
    <fill>
      <patternFill/>
    </fill>
    <fill>
      <patternFill patternType="gray125"/>
    </fill>
  </fills>
  <borders count="6">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173" fontId="0" fillId="0" borderId="0" xfId="15" applyNumberFormat="1" applyAlignment="1">
      <alignment/>
    </xf>
    <xf numFmtId="173" fontId="0" fillId="0" borderId="0" xfId="15" applyNumberFormat="1" applyAlignment="1">
      <alignment horizontal="center"/>
    </xf>
    <xf numFmtId="173" fontId="0" fillId="0" borderId="0" xfId="15" applyNumberFormat="1" applyFont="1" applyAlignment="1">
      <alignment/>
    </xf>
    <xf numFmtId="173" fontId="0" fillId="0" borderId="0" xfId="15" applyNumberFormat="1" applyBorder="1" applyAlignment="1">
      <alignment/>
    </xf>
    <xf numFmtId="173" fontId="0" fillId="0" borderId="0" xfId="15" applyNumberFormat="1" applyBorder="1" applyAlignment="1">
      <alignment horizontal="center"/>
    </xf>
    <xf numFmtId="173" fontId="0" fillId="0" borderId="0" xfId="15" applyNumberFormat="1" applyFont="1" applyBorder="1" applyAlignment="1">
      <alignment/>
    </xf>
    <xf numFmtId="173" fontId="1" fillId="0" borderId="0" xfId="15" applyNumberFormat="1" applyFont="1" applyAlignment="1">
      <alignment/>
    </xf>
    <xf numFmtId="0" fontId="0" fillId="0" borderId="0" xfId="0" applyAlignment="1">
      <alignment horizontal="justify"/>
    </xf>
    <xf numFmtId="0" fontId="0" fillId="0" borderId="0" xfId="0" applyFont="1" applyAlignment="1">
      <alignment/>
    </xf>
    <xf numFmtId="173" fontId="0" fillId="0" borderId="0" xfId="15" applyNumberFormat="1" applyFont="1" applyAlignment="1">
      <alignment horizontal="center"/>
    </xf>
    <xf numFmtId="173" fontId="0" fillId="0" borderId="0" xfId="0" applyNumberFormat="1" applyAlignment="1">
      <alignment horizontal="center"/>
    </xf>
    <xf numFmtId="179" fontId="0" fillId="0" borderId="0" xfId="0" applyNumberFormat="1" applyAlignment="1">
      <alignment horizontal="center"/>
    </xf>
    <xf numFmtId="0" fontId="0" fillId="0" borderId="0" xfId="0" applyFont="1" applyAlignment="1">
      <alignment/>
    </xf>
    <xf numFmtId="173" fontId="0" fillId="0" borderId="0" xfId="15" applyNumberFormat="1" applyFill="1" applyAlignment="1">
      <alignment/>
    </xf>
    <xf numFmtId="9" fontId="0" fillId="0" borderId="0" xfId="21" applyAlignment="1">
      <alignment/>
    </xf>
    <xf numFmtId="0" fontId="1" fillId="0" borderId="0" xfId="0" applyFont="1" applyAlignment="1">
      <alignment/>
    </xf>
    <xf numFmtId="0" fontId="0" fillId="0" borderId="0" xfId="0" applyFont="1" applyAlignment="1">
      <alignment/>
    </xf>
    <xf numFmtId="173" fontId="0" fillId="0" borderId="0" xfId="15" applyNumberFormat="1" applyFont="1" applyFill="1" applyAlignment="1">
      <alignment/>
    </xf>
    <xf numFmtId="173" fontId="1" fillId="0" borderId="0" xfId="15" applyNumberFormat="1" applyFont="1" applyFill="1" applyAlignment="1">
      <alignment horizontal="center"/>
    </xf>
    <xf numFmtId="173" fontId="1" fillId="0" borderId="0" xfId="15" applyNumberFormat="1" applyFont="1" applyFill="1" applyAlignment="1" quotePrefix="1">
      <alignment horizontal="center"/>
    </xf>
    <xf numFmtId="173" fontId="0" fillId="0" borderId="0" xfId="15" applyNumberFormat="1" applyFont="1" applyAlignment="1">
      <alignment/>
    </xf>
    <xf numFmtId="0" fontId="1" fillId="0" borderId="0" xfId="0" applyFont="1" applyFill="1" applyAlignment="1">
      <alignment horizontal="left"/>
    </xf>
    <xf numFmtId="0" fontId="0" fillId="0" borderId="0" xfId="0" applyFill="1" applyAlignment="1">
      <alignment/>
    </xf>
    <xf numFmtId="0" fontId="0" fillId="0" borderId="0" xfId="0" applyFont="1" applyFill="1" applyAlignment="1">
      <alignment horizontal="left"/>
    </xf>
    <xf numFmtId="0" fontId="2" fillId="0" borderId="0" xfId="0" applyFont="1" applyFill="1" applyAlignment="1">
      <alignment horizontal="left"/>
    </xf>
    <xf numFmtId="0" fontId="3" fillId="0" borderId="0" xfId="0" applyFont="1" applyFill="1" applyAlignment="1">
      <alignment horizontal="left"/>
    </xf>
    <xf numFmtId="0" fontId="1" fillId="0" borderId="0" xfId="0" applyFont="1" applyFill="1" applyAlignment="1" quotePrefix="1">
      <alignment horizontal="left"/>
    </xf>
    <xf numFmtId="0" fontId="1" fillId="0" borderId="0" xfId="0" applyFont="1" applyFill="1" applyAlignment="1">
      <alignment/>
    </xf>
    <xf numFmtId="173" fontId="0" fillId="0" borderId="0" xfId="0" applyNumberFormat="1" applyFill="1" applyAlignment="1">
      <alignment/>
    </xf>
    <xf numFmtId="9" fontId="0" fillId="0" borderId="0" xfId="21" applyFill="1" applyAlignment="1">
      <alignment horizontal="left"/>
    </xf>
    <xf numFmtId="0" fontId="0" fillId="0" borderId="0" xfId="0" applyFont="1" applyFill="1" applyAlignment="1">
      <alignment/>
    </xf>
    <xf numFmtId="0" fontId="0" fillId="0" borderId="0" xfId="0" applyFill="1" applyAlignment="1" quotePrefix="1">
      <alignment/>
    </xf>
    <xf numFmtId="43" fontId="0" fillId="0" borderId="0" xfId="0" applyNumberFormat="1" applyFill="1" applyBorder="1" applyAlignment="1">
      <alignment horizontal="center"/>
    </xf>
    <xf numFmtId="173" fontId="0" fillId="0" borderId="0" xfId="0" applyNumberFormat="1" applyFill="1" applyBorder="1" applyAlignment="1">
      <alignment/>
    </xf>
    <xf numFmtId="0" fontId="0" fillId="0" borderId="0" xfId="0" applyFill="1" applyBorder="1" applyAlignment="1">
      <alignment/>
    </xf>
    <xf numFmtId="0" fontId="6" fillId="0" borderId="0" xfId="0" applyFont="1" applyFill="1" applyAlignment="1">
      <alignment horizontal="left"/>
    </xf>
    <xf numFmtId="15" fontId="6" fillId="0" borderId="0" xfId="0" applyNumberFormat="1" applyFont="1" applyFill="1" applyAlignment="1" quotePrefix="1">
      <alignment horizontal="left"/>
    </xf>
    <xf numFmtId="173" fontId="0" fillId="0" borderId="0" xfId="15" applyNumberFormat="1" applyFill="1" applyBorder="1" applyAlignment="1">
      <alignment/>
    </xf>
    <xf numFmtId="0" fontId="0" fillId="0" borderId="0" xfId="0" applyFill="1" applyBorder="1" applyAlignment="1">
      <alignment horizontal="center"/>
    </xf>
    <xf numFmtId="173" fontId="0" fillId="0" borderId="0" xfId="15" applyNumberFormat="1" applyFont="1" applyFill="1" applyBorder="1" applyAlignment="1">
      <alignment horizontal="center"/>
    </xf>
    <xf numFmtId="177" fontId="0" fillId="0" borderId="0" xfId="0" applyNumberFormat="1" applyFill="1" applyBorder="1" applyAlignment="1">
      <alignment/>
    </xf>
    <xf numFmtId="0" fontId="0" fillId="0" borderId="0" xfId="0" applyFill="1" applyBorder="1" applyAlignment="1" quotePrefix="1">
      <alignment/>
    </xf>
    <xf numFmtId="9" fontId="0" fillId="0" borderId="0" xfId="21" applyFont="1" applyFill="1" applyAlignment="1">
      <alignment/>
    </xf>
    <xf numFmtId="173" fontId="0" fillId="0" borderId="0" xfId="15" applyNumberFormat="1" applyFont="1" applyFill="1" applyAlignment="1">
      <alignment/>
    </xf>
    <xf numFmtId="0" fontId="0" fillId="0" borderId="0" xfId="0" applyFill="1" applyAlignment="1">
      <alignment horizontal="center"/>
    </xf>
    <xf numFmtId="0" fontId="0" fillId="0" borderId="0" xfId="0" applyAlignment="1" quotePrefix="1">
      <alignment/>
    </xf>
    <xf numFmtId="43" fontId="0" fillId="0" borderId="0" xfId="0" applyNumberFormat="1" applyFill="1" applyAlignment="1">
      <alignment/>
    </xf>
    <xf numFmtId="173" fontId="0" fillId="0" borderId="0" xfId="15" applyNumberFormat="1" applyFill="1" applyAlignment="1">
      <alignment horizontal="center"/>
    </xf>
    <xf numFmtId="173" fontId="0" fillId="0" borderId="0" xfId="15" applyNumberFormat="1" applyFill="1" applyBorder="1" applyAlignment="1">
      <alignment horizontal="center"/>
    </xf>
    <xf numFmtId="15" fontId="0" fillId="0" borderId="0" xfId="0" applyNumberFormat="1" applyFill="1" applyAlignment="1" quotePrefix="1">
      <alignment horizontal="center"/>
    </xf>
    <xf numFmtId="9" fontId="0" fillId="0" borderId="0" xfId="21" applyFill="1" applyAlignment="1">
      <alignment/>
    </xf>
    <xf numFmtId="0" fontId="9" fillId="0" borderId="0" xfId="0" applyFont="1" applyAlignment="1">
      <alignment/>
    </xf>
    <xf numFmtId="173" fontId="0" fillId="0" borderId="1" xfId="15" applyNumberFormat="1" applyFill="1" applyBorder="1" applyAlignment="1">
      <alignment horizontal="center"/>
    </xf>
    <xf numFmtId="38" fontId="0" fillId="0" borderId="0" xfId="15" applyNumberFormat="1" applyFont="1" applyFill="1" applyAlignment="1">
      <alignment/>
    </xf>
    <xf numFmtId="38" fontId="0" fillId="0" borderId="0" xfId="0" applyNumberFormat="1" applyFont="1" applyAlignment="1">
      <alignment/>
    </xf>
    <xf numFmtId="38" fontId="0" fillId="0" borderId="2" xfId="15" applyNumberFormat="1" applyFont="1" applyFill="1" applyBorder="1" applyAlignment="1">
      <alignment/>
    </xf>
    <xf numFmtId="38" fontId="0" fillId="0" borderId="2" xfId="0" applyNumberFormat="1" applyFont="1" applyBorder="1" applyAlignment="1">
      <alignment/>
    </xf>
    <xf numFmtId="38" fontId="0" fillId="0" borderId="3" xfId="0" applyNumberFormat="1" applyFont="1" applyBorder="1" applyAlignment="1">
      <alignment/>
    </xf>
    <xf numFmtId="38" fontId="0" fillId="0" borderId="0" xfId="15" applyNumberFormat="1" applyFont="1" applyFill="1" applyBorder="1" applyAlignment="1">
      <alignment/>
    </xf>
    <xf numFmtId="38" fontId="0" fillId="0" borderId="0" xfId="0" applyNumberFormat="1" applyFont="1" applyBorder="1" applyAlignment="1">
      <alignment/>
    </xf>
    <xf numFmtId="38" fontId="0" fillId="0" borderId="4" xfId="0" applyNumberFormat="1" applyFont="1" applyBorder="1" applyAlignment="1">
      <alignment/>
    </xf>
    <xf numFmtId="38" fontId="0" fillId="0" borderId="0" xfId="15" applyNumberFormat="1" applyAlignment="1">
      <alignment/>
    </xf>
    <xf numFmtId="38" fontId="0" fillId="0" borderId="0" xfId="15" applyNumberFormat="1" applyFont="1" applyAlignment="1">
      <alignment/>
    </xf>
    <xf numFmtId="38" fontId="0" fillId="0" borderId="4" xfId="15" applyNumberFormat="1" applyBorder="1" applyAlignment="1">
      <alignment/>
    </xf>
    <xf numFmtId="38" fontId="0" fillId="0" borderId="0" xfId="15" applyNumberFormat="1" applyBorder="1" applyAlignment="1">
      <alignment/>
    </xf>
    <xf numFmtId="38" fontId="0" fillId="0" borderId="0" xfId="0" applyNumberFormat="1" applyAlignment="1">
      <alignment/>
    </xf>
    <xf numFmtId="38" fontId="0" fillId="0" borderId="0" xfId="0" applyNumberFormat="1" applyFill="1" applyAlignment="1">
      <alignment horizontal="center"/>
    </xf>
    <xf numFmtId="38" fontId="0" fillId="0" borderId="0" xfId="0" applyNumberFormat="1" applyAlignment="1">
      <alignment/>
    </xf>
    <xf numFmtId="38" fontId="0" fillId="0" borderId="0" xfId="15" applyNumberFormat="1" applyAlignment="1">
      <alignment/>
    </xf>
    <xf numFmtId="38" fontId="0" fillId="0" borderId="2" xfId="15" applyNumberFormat="1" applyBorder="1" applyAlignment="1">
      <alignment/>
    </xf>
    <xf numFmtId="38" fontId="0" fillId="0" borderId="0" xfId="15" applyNumberFormat="1" applyFill="1" applyAlignment="1">
      <alignment/>
    </xf>
    <xf numFmtId="38" fontId="0" fillId="0" borderId="2" xfId="15" applyNumberFormat="1" applyFill="1" applyBorder="1" applyAlignment="1">
      <alignment/>
    </xf>
    <xf numFmtId="38" fontId="0" fillId="0" borderId="4" xfId="15" applyNumberFormat="1" applyBorder="1" applyAlignment="1">
      <alignment/>
    </xf>
    <xf numFmtId="4" fontId="0" fillId="0" borderId="0" xfId="15" applyNumberFormat="1" applyAlignment="1">
      <alignment horizontal="right"/>
    </xf>
    <xf numFmtId="4" fontId="0" fillId="0" borderId="1" xfId="15" applyNumberFormat="1" applyBorder="1" applyAlignment="1">
      <alignment horizontal="right"/>
    </xf>
    <xf numFmtId="43" fontId="0" fillId="0" borderId="0" xfId="15" applyAlignment="1">
      <alignment/>
    </xf>
    <xf numFmtId="43" fontId="0" fillId="0" borderId="0" xfId="15" applyFill="1" applyAlignment="1">
      <alignment horizontal="center"/>
    </xf>
    <xf numFmtId="38" fontId="0" fillId="0" borderId="0" xfId="15" applyNumberFormat="1" applyAlignment="1">
      <alignment horizontal="right"/>
    </xf>
    <xf numFmtId="38" fontId="0" fillId="0" borderId="0" xfId="15" applyNumberFormat="1" applyFill="1" applyAlignment="1">
      <alignment horizontal="right"/>
    </xf>
    <xf numFmtId="38" fontId="0" fillId="0" borderId="0" xfId="15" applyNumberFormat="1" applyBorder="1" applyAlignment="1">
      <alignment horizontal="right"/>
    </xf>
    <xf numFmtId="38" fontId="0" fillId="0" borderId="0" xfId="15" applyNumberFormat="1" applyFill="1" applyBorder="1" applyAlignment="1">
      <alignment horizontal="right"/>
    </xf>
    <xf numFmtId="38" fontId="0" fillId="0" borderId="0" xfId="0" applyNumberFormat="1" applyAlignment="1">
      <alignment horizontal="right"/>
    </xf>
    <xf numFmtId="38" fontId="0" fillId="0" borderId="2" xfId="15" applyNumberFormat="1" applyBorder="1" applyAlignment="1">
      <alignment horizontal="right"/>
    </xf>
    <xf numFmtId="38" fontId="0" fillId="0" borderId="2" xfId="15" applyNumberFormat="1" applyFill="1" applyBorder="1" applyAlignment="1">
      <alignment horizontal="right"/>
    </xf>
    <xf numFmtId="38" fontId="1" fillId="0" borderId="3" xfId="15" applyNumberFormat="1" applyFont="1" applyFill="1" applyBorder="1" applyAlignment="1">
      <alignment horizontal="right"/>
    </xf>
    <xf numFmtId="38" fontId="1" fillId="0" borderId="0" xfId="15" applyNumberFormat="1" applyFont="1" applyBorder="1" applyAlignment="1">
      <alignment horizontal="right"/>
    </xf>
    <xf numFmtId="38" fontId="1" fillId="0" borderId="4" xfId="15" applyNumberFormat="1" applyFont="1" applyFill="1" applyBorder="1" applyAlignment="1">
      <alignment horizontal="right"/>
    </xf>
    <xf numFmtId="38" fontId="1" fillId="0" borderId="0" xfId="15" applyNumberFormat="1" applyFont="1" applyAlignment="1">
      <alignment horizontal="right"/>
    </xf>
    <xf numFmtId="38" fontId="1" fillId="0" borderId="0" xfId="15" applyNumberFormat="1" applyFont="1" applyFill="1" applyAlignment="1">
      <alignment horizontal="right"/>
    </xf>
    <xf numFmtId="38" fontId="1" fillId="0" borderId="0" xfId="15" applyNumberFormat="1" applyFont="1" applyFill="1" applyBorder="1" applyAlignment="1">
      <alignment horizontal="right"/>
    </xf>
    <xf numFmtId="38" fontId="1" fillId="0" borderId="0" xfId="0" applyNumberFormat="1" applyFont="1" applyAlignment="1">
      <alignment horizontal="right"/>
    </xf>
    <xf numFmtId="0" fontId="1" fillId="0" borderId="0" xfId="0" applyFont="1" applyFill="1" applyAlignment="1">
      <alignment horizontal="center"/>
    </xf>
    <xf numFmtId="43" fontId="1" fillId="0" borderId="0" xfId="15" applyFont="1" applyFill="1" applyBorder="1" applyAlignment="1">
      <alignment/>
    </xf>
    <xf numFmtId="43" fontId="0" fillId="0" borderId="1" xfId="15" applyNumberFormat="1" applyFill="1" applyBorder="1" applyAlignment="1">
      <alignment horizontal="center"/>
    </xf>
    <xf numFmtId="173" fontId="0" fillId="0" borderId="1" xfId="15" applyNumberFormat="1" applyFont="1" applyFill="1" applyBorder="1" applyAlignment="1">
      <alignment horizontal="center"/>
    </xf>
    <xf numFmtId="173" fontId="1" fillId="0" borderId="4" xfId="15" applyNumberFormat="1" applyFont="1" applyFill="1" applyBorder="1" applyAlignment="1">
      <alignment/>
    </xf>
    <xf numFmtId="182" fontId="1" fillId="0" borderId="0" xfId="0" applyNumberFormat="1" applyFont="1" applyFill="1" applyAlignment="1">
      <alignment horizontal="center"/>
    </xf>
    <xf numFmtId="182" fontId="1" fillId="0" borderId="0" xfId="0" applyNumberFormat="1" applyFont="1" applyFill="1" applyAlignment="1" quotePrefix="1">
      <alignment horizontal="center"/>
    </xf>
    <xf numFmtId="15" fontId="1" fillId="0" borderId="0" xfId="0" applyNumberFormat="1" applyFont="1" applyFill="1" applyAlignment="1" quotePrefix="1">
      <alignment horizontal="center"/>
    </xf>
    <xf numFmtId="0" fontId="1" fillId="0" borderId="0" xfId="0" applyFont="1" applyAlignment="1">
      <alignment horizontal="center"/>
    </xf>
    <xf numFmtId="16" fontId="1" fillId="0" borderId="0" xfId="0" applyNumberFormat="1" applyFont="1" applyAlignment="1" quotePrefix="1">
      <alignment horizontal="center"/>
    </xf>
    <xf numFmtId="16" fontId="1" fillId="0" borderId="0" xfId="0" applyNumberFormat="1" applyFont="1" applyAlignment="1">
      <alignment horizontal="center"/>
    </xf>
    <xf numFmtId="16" fontId="1" fillId="0" borderId="0" xfId="0" applyNumberFormat="1" applyFont="1" applyFill="1" applyAlignment="1" quotePrefix="1">
      <alignment horizontal="center"/>
    </xf>
    <xf numFmtId="16" fontId="1" fillId="0" borderId="0" xfId="0" applyNumberFormat="1" applyFont="1" applyFill="1" applyAlignment="1">
      <alignment horizontal="center"/>
    </xf>
    <xf numFmtId="173" fontId="1" fillId="0" borderId="0" xfId="15" applyNumberFormat="1" applyFont="1" applyAlignment="1">
      <alignment horizontal="center"/>
    </xf>
    <xf numFmtId="0" fontId="9" fillId="0" borderId="0" xfId="0" applyFont="1" applyFill="1" applyAlignment="1">
      <alignment/>
    </xf>
    <xf numFmtId="173" fontId="1" fillId="0" borderId="5" xfId="15" applyNumberFormat="1" applyFont="1" applyFill="1" applyBorder="1" applyAlignment="1">
      <alignment/>
    </xf>
    <xf numFmtId="173" fontId="1" fillId="0" borderId="0" xfId="15" applyNumberFormat="1" applyFont="1" applyFill="1" applyAlignment="1">
      <alignment/>
    </xf>
    <xf numFmtId="173" fontId="1" fillId="0" borderId="4" xfId="15" applyNumberFormat="1" applyFont="1" applyFill="1" applyBorder="1" applyAlignment="1">
      <alignment horizontal="center"/>
    </xf>
    <xf numFmtId="173" fontId="0" fillId="0" borderId="0" xfId="15" applyNumberFormat="1" applyFont="1" applyFill="1" applyAlignment="1">
      <alignment horizontal="center"/>
    </xf>
    <xf numFmtId="173" fontId="1" fillId="0" borderId="4" xfId="15" applyNumberFormat="1" applyFont="1" applyFill="1" applyBorder="1" applyAlignment="1">
      <alignment/>
    </xf>
    <xf numFmtId="173" fontId="1" fillId="0" borderId="0" xfId="15" applyNumberFormat="1" applyFont="1" applyFill="1" applyBorder="1" applyAlignment="1">
      <alignment/>
    </xf>
    <xf numFmtId="173" fontId="1" fillId="0" borderId="0" xfId="15" applyNumberFormat="1" applyFont="1" applyFill="1" applyBorder="1" applyAlignment="1">
      <alignment horizontal="center"/>
    </xf>
    <xf numFmtId="173" fontId="0" fillId="0" borderId="0" xfId="15" applyNumberFormat="1" applyFill="1" applyAlignment="1">
      <alignment horizontal="center"/>
    </xf>
    <xf numFmtId="0" fontId="9" fillId="0" borderId="0" xfId="0" applyFont="1" applyFill="1" applyAlignment="1">
      <alignment horizontal="left"/>
    </xf>
    <xf numFmtId="173" fontId="0" fillId="0" borderId="0" xfId="15" applyNumberFormat="1" applyFill="1" applyBorder="1" applyAlignment="1">
      <alignment horizontal="center"/>
    </xf>
    <xf numFmtId="0" fontId="9"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1304925</xdr:colOff>
      <xdr:row>0</xdr:row>
      <xdr:rowOff>0</xdr:rowOff>
    </xdr:to>
    <xdr:pic>
      <xdr:nvPicPr>
        <xdr:cNvPr id="1" name="Picture 2"/>
        <xdr:cNvPicPr preferRelativeResize="1">
          <a:picLocks noChangeAspect="1"/>
        </xdr:cNvPicPr>
      </xdr:nvPicPr>
      <xdr:blipFill>
        <a:blip r:embed="rId1"/>
        <a:stretch>
          <a:fillRect/>
        </a:stretch>
      </xdr:blipFill>
      <xdr:spPr>
        <a:xfrm>
          <a:off x="0" y="0"/>
          <a:ext cx="130492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1304925</xdr:colOff>
      <xdr:row>0</xdr:row>
      <xdr:rowOff>0</xdr:rowOff>
    </xdr:to>
    <xdr:pic>
      <xdr:nvPicPr>
        <xdr:cNvPr id="1" name="Picture 2"/>
        <xdr:cNvPicPr preferRelativeResize="1">
          <a:picLocks noChangeAspect="1"/>
        </xdr:cNvPicPr>
      </xdr:nvPicPr>
      <xdr:blipFill>
        <a:blip r:embed="rId1"/>
        <a:stretch>
          <a:fillRect/>
        </a:stretch>
      </xdr:blipFill>
      <xdr:spPr>
        <a:xfrm>
          <a:off x="0" y="0"/>
          <a:ext cx="13049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781050</xdr:colOff>
      <xdr:row>0</xdr:row>
      <xdr:rowOff>0</xdr:rowOff>
    </xdr:to>
    <xdr:pic>
      <xdr:nvPicPr>
        <xdr:cNvPr id="1" name="Picture 2"/>
        <xdr:cNvPicPr preferRelativeResize="1">
          <a:picLocks noChangeAspect="1"/>
        </xdr:cNvPicPr>
      </xdr:nvPicPr>
      <xdr:blipFill>
        <a:blip r:embed="rId1"/>
        <a:stretch>
          <a:fillRect/>
        </a:stretch>
      </xdr:blipFill>
      <xdr:spPr>
        <a:xfrm>
          <a:off x="0" y="0"/>
          <a:ext cx="130492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xdr:rowOff>
    </xdr:from>
    <xdr:to>
      <xdr:col>10</xdr:col>
      <xdr:colOff>590550</xdr:colOff>
      <xdr:row>18</xdr:row>
      <xdr:rowOff>76200</xdr:rowOff>
    </xdr:to>
    <xdr:sp>
      <xdr:nvSpPr>
        <xdr:cNvPr id="1" name="Text 18"/>
        <xdr:cNvSpPr txBox="1">
          <a:spLocks noChangeArrowheads="1"/>
        </xdr:cNvSpPr>
      </xdr:nvSpPr>
      <xdr:spPr>
        <a:xfrm>
          <a:off x="314325" y="1304925"/>
          <a:ext cx="7934325" cy="168592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interim financial report has been prepared in accordance with MASB 26 - Interim Financial Reporting and Appendix 7A of the Listing Requirement of Bursa Malaysia Securities Berhad for MESDAQ market.  The same accounting policies and methods of computation are followed in the interim financial statements as compared with the annual financial statements for the year ended 31 December 2003.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accounting policies and the methods of computation adopted by the Group in this interim financial report are consistent with those adopted in the financial statement for the year ended 31 December 2003</a:t>
          </a:r>
        </a:p>
      </xdr:txBody>
    </xdr:sp>
    <xdr:clientData/>
  </xdr:twoCellAnchor>
  <xdr:twoCellAnchor>
    <xdr:from>
      <xdr:col>1</xdr:col>
      <xdr:colOff>9525</xdr:colOff>
      <xdr:row>22</xdr:row>
      <xdr:rowOff>9525</xdr:rowOff>
    </xdr:from>
    <xdr:to>
      <xdr:col>10</xdr:col>
      <xdr:colOff>600075</xdr:colOff>
      <xdr:row>24</xdr:row>
      <xdr:rowOff>0</xdr:rowOff>
    </xdr:to>
    <xdr:sp>
      <xdr:nvSpPr>
        <xdr:cNvPr id="2" name="Text 18"/>
        <xdr:cNvSpPr txBox="1">
          <a:spLocks noChangeArrowheads="1"/>
        </xdr:cNvSpPr>
      </xdr:nvSpPr>
      <xdr:spPr>
        <a:xfrm>
          <a:off x="314325" y="3571875"/>
          <a:ext cx="7943850"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 auditors' report of the Company's annual financial statements of 31 December 2003 was not subject to any qualification.</a:t>
          </a:r>
        </a:p>
      </xdr:txBody>
    </xdr:sp>
    <xdr:clientData/>
  </xdr:twoCellAnchor>
  <xdr:twoCellAnchor>
    <xdr:from>
      <xdr:col>1</xdr:col>
      <xdr:colOff>9525</xdr:colOff>
      <xdr:row>31</xdr:row>
      <xdr:rowOff>9525</xdr:rowOff>
    </xdr:from>
    <xdr:to>
      <xdr:col>10</xdr:col>
      <xdr:colOff>542925</xdr:colOff>
      <xdr:row>33</xdr:row>
      <xdr:rowOff>0</xdr:rowOff>
    </xdr:to>
    <xdr:sp>
      <xdr:nvSpPr>
        <xdr:cNvPr id="3" name="Text 18"/>
        <xdr:cNvSpPr txBox="1">
          <a:spLocks noChangeArrowheads="1"/>
        </xdr:cNvSpPr>
      </xdr:nvSpPr>
      <xdr:spPr>
        <a:xfrm>
          <a:off x="314325" y="5029200"/>
          <a:ext cx="7886700"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During the quarter under review, there were no unusual items affecting assets, liabilities, equity, net income, or cash flows of the Group.</a:t>
          </a:r>
        </a:p>
      </xdr:txBody>
    </xdr:sp>
    <xdr:clientData/>
  </xdr:twoCellAnchor>
  <xdr:twoCellAnchor>
    <xdr:from>
      <xdr:col>1</xdr:col>
      <xdr:colOff>9525</xdr:colOff>
      <xdr:row>80</xdr:row>
      <xdr:rowOff>9525</xdr:rowOff>
    </xdr:from>
    <xdr:to>
      <xdr:col>10</xdr:col>
      <xdr:colOff>581025</xdr:colOff>
      <xdr:row>82</xdr:row>
      <xdr:rowOff>0</xdr:rowOff>
    </xdr:to>
    <xdr:sp>
      <xdr:nvSpPr>
        <xdr:cNvPr id="4" name="Text 18"/>
        <xdr:cNvSpPr txBox="1">
          <a:spLocks noChangeArrowheads="1"/>
        </xdr:cNvSpPr>
      </xdr:nvSpPr>
      <xdr:spPr>
        <a:xfrm>
          <a:off x="314325" y="12982575"/>
          <a:ext cx="7924800"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 Group has not carrie</a:t>
          </a:r>
          <a:r>
            <a:rPr lang="en-US" cap="none" sz="1000" b="0" i="0" u="none" baseline="0">
              <a:latin typeface="Arial"/>
              <a:ea typeface="Arial"/>
              <a:cs typeface="Arial"/>
            </a:rPr>
            <a:t>d</a:t>
          </a:r>
          <a:r>
            <a:rPr lang="en-US" cap="none" sz="1000" b="0" i="0" u="none" baseline="0">
              <a:solidFill>
                <a:srgbClr val="000000"/>
              </a:solidFill>
              <a:latin typeface="Arial"/>
              <a:ea typeface="Arial"/>
              <a:cs typeface="Arial"/>
            </a:rPr>
            <a:t> out any valuation on its property, plant and equipment.</a:t>
          </a:r>
        </a:p>
      </xdr:txBody>
    </xdr:sp>
    <xdr:clientData/>
  </xdr:twoCellAnchor>
  <xdr:twoCellAnchor>
    <xdr:from>
      <xdr:col>1</xdr:col>
      <xdr:colOff>9525</xdr:colOff>
      <xdr:row>85</xdr:row>
      <xdr:rowOff>9525</xdr:rowOff>
    </xdr:from>
    <xdr:to>
      <xdr:col>10</xdr:col>
      <xdr:colOff>561975</xdr:colOff>
      <xdr:row>88</xdr:row>
      <xdr:rowOff>0</xdr:rowOff>
    </xdr:to>
    <xdr:sp>
      <xdr:nvSpPr>
        <xdr:cNvPr id="5" name="Text 18"/>
        <xdr:cNvSpPr txBox="1">
          <a:spLocks noChangeArrowheads="1"/>
        </xdr:cNvSpPr>
      </xdr:nvSpPr>
      <xdr:spPr>
        <a:xfrm>
          <a:off x="314325" y="13792200"/>
          <a:ext cx="7905750" cy="4762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There were no material events between 31 March 2004 and 31 May 2004 that have not been reflected in the financial statement for the quarter ended 31 March 2004.</a:t>
          </a:r>
          <a:r>
            <a:rPr lang="en-US" cap="none" sz="1000" b="0" i="0" u="none" baseline="0">
              <a:latin typeface="Arial"/>
              <a:ea typeface="Arial"/>
              <a:cs typeface="Arial"/>
            </a:rPr>
            <a:t>
</a:t>
          </a:r>
        </a:p>
      </xdr:txBody>
    </xdr:sp>
    <xdr:clientData/>
  </xdr:twoCellAnchor>
  <xdr:twoCellAnchor>
    <xdr:from>
      <xdr:col>1</xdr:col>
      <xdr:colOff>9525</xdr:colOff>
      <xdr:row>91</xdr:row>
      <xdr:rowOff>9525</xdr:rowOff>
    </xdr:from>
    <xdr:to>
      <xdr:col>10</xdr:col>
      <xdr:colOff>523875</xdr:colOff>
      <xdr:row>93</xdr:row>
      <xdr:rowOff>0</xdr:rowOff>
    </xdr:to>
    <xdr:sp>
      <xdr:nvSpPr>
        <xdr:cNvPr id="6" name="Text 18"/>
        <xdr:cNvSpPr txBox="1">
          <a:spLocks noChangeArrowheads="1"/>
        </xdr:cNvSpPr>
      </xdr:nvSpPr>
      <xdr:spPr>
        <a:xfrm>
          <a:off x="314325" y="14763750"/>
          <a:ext cx="7867650"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There has been no change in the composition of the Group during the quarter under review.</a:t>
          </a:r>
        </a:p>
      </xdr:txBody>
    </xdr:sp>
    <xdr:clientData/>
  </xdr:twoCellAnchor>
  <xdr:twoCellAnchor>
    <xdr:from>
      <xdr:col>1</xdr:col>
      <xdr:colOff>9525</xdr:colOff>
      <xdr:row>96</xdr:row>
      <xdr:rowOff>9525</xdr:rowOff>
    </xdr:from>
    <xdr:to>
      <xdr:col>10</xdr:col>
      <xdr:colOff>581025</xdr:colOff>
      <xdr:row>98</xdr:row>
      <xdr:rowOff>0</xdr:rowOff>
    </xdr:to>
    <xdr:sp>
      <xdr:nvSpPr>
        <xdr:cNvPr id="7" name="Text 18"/>
        <xdr:cNvSpPr txBox="1">
          <a:spLocks noChangeArrowheads="1"/>
        </xdr:cNvSpPr>
      </xdr:nvSpPr>
      <xdr:spPr>
        <a:xfrm>
          <a:off x="314325" y="15573375"/>
          <a:ext cx="7924800"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There are no material contingent liabilities as at the date of this report.</a:t>
          </a:r>
        </a:p>
      </xdr:txBody>
    </xdr:sp>
    <xdr:clientData/>
  </xdr:twoCellAnchor>
  <xdr:twoCellAnchor>
    <xdr:from>
      <xdr:col>1</xdr:col>
      <xdr:colOff>9525</xdr:colOff>
      <xdr:row>101</xdr:row>
      <xdr:rowOff>9525</xdr:rowOff>
    </xdr:from>
    <xdr:to>
      <xdr:col>10</xdr:col>
      <xdr:colOff>581025</xdr:colOff>
      <xdr:row>107</xdr:row>
      <xdr:rowOff>114300</xdr:rowOff>
    </xdr:to>
    <xdr:sp>
      <xdr:nvSpPr>
        <xdr:cNvPr id="8" name="Text 18"/>
        <xdr:cNvSpPr txBox="1">
          <a:spLocks noChangeArrowheads="1"/>
        </xdr:cNvSpPr>
      </xdr:nvSpPr>
      <xdr:spPr>
        <a:xfrm>
          <a:off x="314325" y="16383000"/>
          <a:ext cx="7924800" cy="1076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During the quarter ended 31 March 2004, the Group continued to achieve positive performance by recording a revenue of RM4.10 million and profit before tax of RM0.76 million. 
On the Year to date, the Group achieved a revenue of RM 4.10 million, representing a growth of 6 % as compared to RM 3.866 million in the preceding year. The growth was mainly due to commencement of the MK Land's 'e-style township' project and increase in order of the wireless network equipment from client.</a:t>
          </a:r>
        </a:p>
      </xdr:txBody>
    </xdr:sp>
    <xdr:clientData/>
  </xdr:twoCellAnchor>
  <xdr:twoCellAnchor>
    <xdr:from>
      <xdr:col>1</xdr:col>
      <xdr:colOff>9525</xdr:colOff>
      <xdr:row>109</xdr:row>
      <xdr:rowOff>9525</xdr:rowOff>
    </xdr:from>
    <xdr:to>
      <xdr:col>10</xdr:col>
      <xdr:colOff>552450</xdr:colOff>
      <xdr:row>111</xdr:row>
      <xdr:rowOff>0</xdr:rowOff>
    </xdr:to>
    <xdr:sp>
      <xdr:nvSpPr>
        <xdr:cNvPr id="9" name="Text 18"/>
        <xdr:cNvSpPr txBox="1">
          <a:spLocks noChangeArrowheads="1"/>
        </xdr:cNvSpPr>
      </xdr:nvSpPr>
      <xdr:spPr>
        <a:xfrm>
          <a:off x="314325" y="17678400"/>
          <a:ext cx="7896225" cy="314325"/>
        </a:xfrm>
        <a:prstGeom prst="rect">
          <a:avLst/>
        </a:prstGeom>
        <a:solidFill>
          <a:srgbClr val="FFFFFF"/>
        </a:solidFill>
        <a:ln w="1" cmpd="sng">
          <a:noFill/>
        </a:ln>
      </xdr:spPr>
      <xdr:txBody>
        <a:bodyPr vertOverflow="clip" wrap="square"/>
        <a:p>
          <a:pPr algn="just">
            <a:defRPr/>
          </a:pPr>
          <a:r>
            <a:rPr lang="en-US" cap="none" sz="1000" b="1" i="0" u="none" baseline="0">
              <a:solidFill>
                <a:srgbClr val="000000"/>
              </a:solidFill>
              <a:latin typeface="Arial"/>
              <a:ea typeface="Arial"/>
              <a:cs typeface="Arial"/>
            </a:rPr>
            <a:t>Material Change In The Profit Before Taxation Compared To The Results of Immediate Preceding Quarter</a:t>
          </a:r>
        </a:p>
      </xdr:txBody>
    </xdr:sp>
    <xdr:clientData/>
  </xdr:twoCellAnchor>
  <xdr:twoCellAnchor>
    <xdr:from>
      <xdr:col>1</xdr:col>
      <xdr:colOff>9525</xdr:colOff>
      <xdr:row>111</xdr:row>
      <xdr:rowOff>28575</xdr:rowOff>
    </xdr:from>
    <xdr:to>
      <xdr:col>10</xdr:col>
      <xdr:colOff>523875</xdr:colOff>
      <xdr:row>115</xdr:row>
      <xdr:rowOff>114300</xdr:rowOff>
    </xdr:to>
    <xdr:sp>
      <xdr:nvSpPr>
        <xdr:cNvPr id="10" name="Text 18"/>
        <xdr:cNvSpPr txBox="1">
          <a:spLocks noChangeArrowheads="1"/>
        </xdr:cNvSpPr>
      </xdr:nvSpPr>
      <xdr:spPr>
        <a:xfrm>
          <a:off x="314325" y="18021300"/>
          <a:ext cx="7867650" cy="7334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 Group recorded a higher profit before tax of RM 0.76 million in the current quarter, an increase of RM 2.99 million as compared to the immediate preceding quarter due to commencement of the MK Land's 'e-style township' project and increase in the order of wireless network equipment in the current quarter and write off of certain stocks amounting to approximately RM 2 million, delays in orders from clients and certain expenses related to the aborted proposal to acquire Quadtel Asia Pte Ltd in the preceding quarter.</a:t>
          </a:r>
        </a:p>
      </xdr:txBody>
    </xdr:sp>
    <xdr:clientData/>
  </xdr:twoCellAnchor>
  <xdr:twoCellAnchor>
    <xdr:from>
      <xdr:col>1</xdr:col>
      <xdr:colOff>9525</xdr:colOff>
      <xdr:row>119</xdr:row>
      <xdr:rowOff>9525</xdr:rowOff>
    </xdr:from>
    <xdr:to>
      <xdr:col>10</xdr:col>
      <xdr:colOff>561975</xdr:colOff>
      <xdr:row>121</xdr:row>
      <xdr:rowOff>133350</xdr:rowOff>
    </xdr:to>
    <xdr:sp>
      <xdr:nvSpPr>
        <xdr:cNvPr id="11" name="Text 18"/>
        <xdr:cNvSpPr txBox="1">
          <a:spLocks noChangeArrowheads="1"/>
        </xdr:cNvSpPr>
      </xdr:nvSpPr>
      <xdr:spPr>
        <a:xfrm>
          <a:off x="314325" y="19297650"/>
          <a:ext cx="7905750" cy="4476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Moving ahead, the Group will continue it</a:t>
          </a:r>
          <a:r>
            <a:rPr lang="en-US" cap="none" sz="1000" b="0" i="0" u="none" baseline="0">
              <a:latin typeface="Arial"/>
              <a:ea typeface="Arial"/>
              <a:cs typeface="Arial"/>
            </a:rPr>
            <a:t>s focus</a:t>
          </a:r>
          <a:r>
            <a:rPr lang="en-US" cap="none" sz="1000" b="0" i="0" u="none" baseline="0">
              <a:solidFill>
                <a:srgbClr val="000000"/>
              </a:solidFill>
              <a:latin typeface="Arial"/>
              <a:ea typeface="Arial"/>
              <a:cs typeface="Arial"/>
            </a:rPr>
            <a:t> on R&amp;D and overseas sales and marketing effort.  Baring unforseen circumstances, the directors expect the performance for the financial year ending 31 December 2004 to be satisfactory.</a:t>
          </a:r>
        </a:p>
      </xdr:txBody>
    </xdr:sp>
    <xdr:clientData/>
  </xdr:twoCellAnchor>
  <xdr:twoCellAnchor>
    <xdr:from>
      <xdr:col>0</xdr:col>
      <xdr:colOff>295275</xdr:colOff>
      <xdr:row>36</xdr:row>
      <xdr:rowOff>9525</xdr:rowOff>
    </xdr:from>
    <xdr:to>
      <xdr:col>10</xdr:col>
      <xdr:colOff>571500</xdr:colOff>
      <xdr:row>38</xdr:row>
      <xdr:rowOff>0</xdr:rowOff>
    </xdr:to>
    <xdr:sp>
      <xdr:nvSpPr>
        <xdr:cNvPr id="12" name="Text 18"/>
        <xdr:cNvSpPr txBox="1">
          <a:spLocks noChangeArrowheads="1"/>
        </xdr:cNvSpPr>
      </xdr:nvSpPr>
      <xdr:spPr>
        <a:xfrm>
          <a:off x="295275" y="5838825"/>
          <a:ext cx="793432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There are no changes in estimates of amount reported that will have a material effect in the current interim period.</a:t>
          </a:r>
        </a:p>
      </xdr:txBody>
    </xdr:sp>
    <xdr:clientData/>
  </xdr:twoCellAnchor>
  <xdr:twoCellAnchor>
    <xdr:from>
      <xdr:col>1</xdr:col>
      <xdr:colOff>9525</xdr:colOff>
      <xdr:row>51</xdr:row>
      <xdr:rowOff>9525</xdr:rowOff>
    </xdr:from>
    <xdr:to>
      <xdr:col>10</xdr:col>
      <xdr:colOff>552450</xdr:colOff>
      <xdr:row>52</xdr:row>
      <xdr:rowOff>142875</xdr:rowOff>
    </xdr:to>
    <xdr:sp>
      <xdr:nvSpPr>
        <xdr:cNvPr id="13" name="Text 18"/>
        <xdr:cNvSpPr txBox="1">
          <a:spLocks noChangeArrowheads="1"/>
        </xdr:cNvSpPr>
      </xdr:nvSpPr>
      <xdr:spPr>
        <a:xfrm>
          <a:off x="314325" y="8267700"/>
          <a:ext cx="7896225" cy="2952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Dividends were neither paid nor proposed during the current interim financial period.</a:t>
          </a:r>
        </a:p>
      </xdr:txBody>
    </xdr:sp>
    <xdr:clientData/>
  </xdr:twoCellAnchor>
  <xdr:twoCellAnchor>
    <xdr:from>
      <xdr:col>1</xdr:col>
      <xdr:colOff>9525</xdr:colOff>
      <xdr:row>125</xdr:row>
      <xdr:rowOff>9525</xdr:rowOff>
    </xdr:from>
    <xdr:to>
      <xdr:col>10</xdr:col>
      <xdr:colOff>581025</xdr:colOff>
      <xdr:row>127</xdr:row>
      <xdr:rowOff>0</xdr:rowOff>
    </xdr:to>
    <xdr:sp>
      <xdr:nvSpPr>
        <xdr:cNvPr id="14" name="Text 18"/>
        <xdr:cNvSpPr txBox="1">
          <a:spLocks noChangeArrowheads="1"/>
        </xdr:cNvSpPr>
      </xdr:nvSpPr>
      <xdr:spPr>
        <a:xfrm>
          <a:off x="314325" y="20269200"/>
          <a:ext cx="7924800"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No profit forecast was announced hence there was no comparison between actual results and forecast.</a:t>
          </a:r>
        </a:p>
      </xdr:txBody>
    </xdr:sp>
    <xdr:clientData/>
  </xdr:twoCellAnchor>
  <xdr:twoCellAnchor>
    <xdr:from>
      <xdr:col>1</xdr:col>
      <xdr:colOff>9525</xdr:colOff>
      <xdr:row>130</xdr:row>
      <xdr:rowOff>9525</xdr:rowOff>
    </xdr:from>
    <xdr:to>
      <xdr:col>10</xdr:col>
      <xdr:colOff>600075</xdr:colOff>
      <xdr:row>134</xdr:row>
      <xdr:rowOff>123825</xdr:rowOff>
    </xdr:to>
    <xdr:sp>
      <xdr:nvSpPr>
        <xdr:cNvPr id="15" name="Text 18"/>
        <xdr:cNvSpPr txBox="1">
          <a:spLocks noChangeArrowheads="1"/>
        </xdr:cNvSpPr>
      </xdr:nvSpPr>
      <xdr:spPr>
        <a:xfrm>
          <a:off x="314325" y="21078825"/>
          <a:ext cx="7943850" cy="7620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 reposted taxation did not contain any deferred tax and/or adjustment for under or over-provision in respect of prior years. 
The were no taxation in the current quarter and financial year for the Group as the expected claimable capital allowance are higher than the taxable income.
</a:t>
          </a:r>
        </a:p>
      </xdr:txBody>
    </xdr:sp>
    <xdr:clientData/>
  </xdr:twoCellAnchor>
  <xdr:twoCellAnchor>
    <xdr:from>
      <xdr:col>1</xdr:col>
      <xdr:colOff>9525</xdr:colOff>
      <xdr:row>138</xdr:row>
      <xdr:rowOff>9525</xdr:rowOff>
    </xdr:from>
    <xdr:to>
      <xdr:col>10</xdr:col>
      <xdr:colOff>600075</xdr:colOff>
      <xdr:row>140</xdr:row>
      <xdr:rowOff>0</xdr:rowOff>
    </xdr:to>
    <xdr:sp>
      <xdr:nvSpPr>
        <xdr:cNvPr id="16" name="Text 18"/>
        <xdr:cNvSpPr txBox="1">
          <a:spLocks noChangeArrowheads="1"/>
        </xdr:cNvSpPr>
      </xdr:nvSpPr>
      <xdr:spPr>
        <a:xfrm>
          <a:off x="314325" y="22374225"/>
          <a:ext cx="7943850"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There were no purchase or sales of unquoted investments or properties during the current interim period under review.</a:t>
          </a:r>
        </a:p>
      </xdr:txBody>
    </xdr:sp>
    <xdr:clientData/>
  </xdr:twoCellAnchor>
  <xdr:twoCellAnchor>
    <xdr:from>
      <xdr:col>1</xdr:col>
      <xdr:colOff>9525</xdr:colOff>
      <xdr:row>143</xdr:row>
      <xdr:rowOff>9525</xdr:rowOff>
    </xdr:from>
    <xdr:to>
      <xdr:col>10</xdr:col>
      <xdr:colOff>552450</xdr:colOff>
      <xdr:row>144</xdr:row>
      <xdr:rowOff>142875</xdr:rowOff>
    </xdr:to>
    <xdr:sp>
      <xdr:nvSpPr>
        <xdr:cNvPr id="17" name="Text 18"/>
        <xdr:cNvSpPr txBox="1">
          <a:spLocks noChangeArrowheads="1"/>
        </xdr:cNvSpPr>
      </xdr:nvSpPr>
      <xdr:spPr>
        <a:xfrm>
          <a:off x="314325" y="23183850"/>
          <a:ext cx="7896225" cy="2952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There were no purchase or disposal of quoted securities during the current interim period under review.</a:t>
          </a:r>
        </a:p>
      </xdr:txBody>
    </xdr:sp>
    <xdr:clientData/>
  </xdr:twoCellAnchor>
  <xdr:twoCellAnchor>
    <xdr:from>
      <xdr:col>1</xdr:col>
      <xdr:colOff>9525</xdr:colOff>
      <xdr:row>175</xdr:row>
      <xdr:rowOff>9525</xdr:rowOff>
    </xdr:from>
    <xdr:to>
      <xdr:col>10</xdr:col>
      <xdr:colOff>552450</xdr:colOff>
      <xdr:row>176</xdr:row>
      <xdr:rowOff>95250</xdr:rowOff>
    </xdr:to>
    <xdr:sp>
      <xdr:nvSpPr>
        <xdr:cNvPr id="18" name="Text 18"/>
        <xdr:cNvSpPr txBox="1">
          <a:spLocks noChangeArrowheads="1"/>
        </xdr:cNvSpPr>
      </xdr:nvSpPr>
      <xdr:spPr>
        <a:xfrm>
          <a:off x="314325" y="28384500"/>
          <a:ext cx="7896225" cy="2476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Group Borrowing were dominated in Ringgit Malaysia as at 31 March 2004 are as follow :</a:t>
          </a:r>
        </a:p>
      </xdr:txBody>
    </xdr:sp>
    <xdr:clientData/>
  </xdr:twoCellAnchor>
  <xdr:twoCellAnchor>
    <xdr:from>
      <xdr:col>1</xdr:col>
      <xdr:colOff>9525</xdr:colOff>
      <xdr:row>187</xdr:row>
      <xdr:rowOff>9525</xdr:rowOff>
    </xdr:from>
    <xdr:to>
      <xdr:col>10</xdr:col>
      <xdr:colOff>581025</xdr:colOff>
      <xdr:row>188</xdr:row>
      <xdr:rowOff>104775</xdr:rowOff>
    </xdr:to>
    <xdr:sp>
      <xdr:nvSpPr>
        <xdr:cNvPr id="19" name="Text 18"/>
        <xdr:cNvSpPr txBox="1">
          <a:spLocks noChangeArrowheads="1"/>
        </xdr:cNvSpPr>
      </xdr:nvSpPr>
      <xdr:spPr>
        <a:xfrm>
          <a:off x="314325" y="30337125"/>
          <a:ext cx="7924800" cy="2571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There were no off balance sheet financial instruments as at the date of this report.</a:t>
          </a:r>
        </a:p>
      </xdr:txBody>
    </xdr:sp>
    <xdr:clientData/>
  </xdr:twoCellAnchor>
  <xdr:twoCellAnchor>
    <xdr:from>
      <xdr:col>1</xdr:col>
      <xdr:colOff>9525</xdr:colOff>
      <xdr:row>192</xdr:row>
      <xdr:rowOff>9525</xdr:rowOff>
    </xdr:from>
    <xdr:to>
      <xdr:col>10</xdr:col>
      <xdr:colOff>581025</xdr:colOff>
      <xdr:row>199</xdr:row>
      <xdr:rowOff>0</xdr:rowOff>
    </xdr:to>
    <xdr:sp>
      <xdr:nvSpPr>
        <xdr:cNvPr id="20" name="Text 18"/>
        <xdr:cNvSpPr txBox="1">
          <a:spLocks noChangeArrowheads="1"/>
        </xdr:cNvSpPr>
      </xdr:nvSpPr>
      <xdr:spPr>
        <a:xfrm>
          <a:off x="314325" y="31146750"/>
          <a:ext cx="7924800" cy="11239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 Company has filed a suit to the High Court of Kuala Lumpur for a defects of goods valued at RM3,634,994 against Asustek Computer Inc ("Asustek"). ("Asustek"), a company in Taiwan. The Summon was served to the lawyer acting for Asustek on 14 May 2004. Asustek had apprearance and the litigation case has been adjourned by High Court of Kuala Lumpur to 22 June 2004 for further hearing.
The Directors of Palette are of the opinion that the outcome of the suit is fairly favourable.
The</a:t>
          </a:r>
          <a:r>
            <a:rPr lang="en-US" cap="none" sz="1000" b="0" i="0" u="none" baseline="0">
              <a:latin typeface="Arial"/>
              <a:ea typeface="Arial"/>
              <a:cs typeface="Arial"/>
            </a:rPr>
            <a:t>re w</a:t>
          </a:r>
          <a:r>
            <a:rPr lang="en-US" cap="none" sz="1000" b="0" i="0" u="none" baseline="0">
              <a:solidFill>
                <a:srgbClr val="000000"/>
              </a:solidFill>
              <a:latin typeface="Arial"/>
              <a:ea typeface="Arial"/>
              <a:cs typeface="Arial"/>
            </a:rPr>
            <a:t>as no pending material litigation as at the date of this announcement other than thosed mentioned above.</a:t>
          </a:r>
        </a:p>
      </xdr:txBody>
    </xdr:sp>
    <xdr:clientData/>
  </xdr:twoCellAnchor>
  <xdr:twoCellAnchor>
    <xdr:from>
      <xdr:col>1</xdr:col>
      <xdr:colOff>9525</xdr:colOff>
      <xdr:row>41</xdr:row>
      <xdr:rowOff>9525</xdr:rowOff>
    </xdr:from>
    <xdr:to>
      <xdr:col>10</xdr:col>
      <xdr:colOff>561975</xdr:colOff>
      <xdr:row>47</xdr:row>
      <xdr:rowOff>142875</xdr:rowOff>
    </xdr:to>
    <xdr:sp>
      <xdr:nvSpPr>
        <xdr:cNvPr id="21" name="TextBox 24"/>
        <xdr:cNvSpPr txBox="1">
          <a:spLocks noChangeArrowheads="1"/>
        </xdr:cNvSpPr>
      </xdr:nvSpPr>
      <xdr:spPr>
        <a:xfrm>
          <a:off x="314325" y="6648450"/>
          <a:ext cx="7905750" cy="1104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issuances, cancellations, repurchases, resale and repayments of debt and equity securities except for the following :
On 9 March 2004, the Company through Affin Merchant Bank Berhad, completed the private placement of 9,600,000 placement shares of RM0.25 each, representing ten percent (10%) of its existing total issued and paid-up share capital for cash at RM0.495 per share. The issue price for the placement share was fixed by the Board at RM0.495 per Placement share representing a discount of ten percent (10%) from the five (5)-days weighted average market price of the shares of Palette up to and including 4 February 2004 of RM0.55.</a:t>
          </a:r>
          <a:r>
            <a:rPr lang="en-US" cap="none" sz="1000" b="0" i="0" u="none" baseline="0">
              <a:latin typeface="Arial"/>
              <a:ea typeface="Arial"/>
              <a:cs typeface="Arial"/>
            </a:rPr>
            <a:t>
</a:t>
          </a:r>
        </a:p>
      </xdr:txBody>
    </xdr:sp>
    <xdr:clientData/>
  </xdr:twoCellAnchor>
  <xdr:twoCellAnchor>
    <xdr:from>
      <xdr:col>0</xdr:col>
      <xdr:colOff>0</xdr:colOff>
      <xdr:row>0</xdr:row>
      <xdr:rowOff>0</xdr:rowOff>
    </xdr:from>
    <xdr:to>
      <xdr:col>2</xdr:col>
      <xdr:colOff>333375</xdr:colOff>
      <xdr:row>0</xdr:row>
      <xdr:rowOff>0</xdr:rowOff>
    </xdr:to>
    <xdr:pic>
      <xdr:nvPicPr>
        <xdr:cNvPr id="22" name="Picture 25"/>
        <xdr:cNvPicPr preferRelativeResize="1">
          <a:picLocks noChangeAspect="1"/>
        </xdr:cNvPicPr>
      </xdr:nvPicPr>
      <xdr:blipFill>
        <a:blip r:embed="rId1"/>
        <a:stretch>
          <a:fillRect/>
        </a:stretch>
      </xdr:blipFill>
      <xdr:spPr>
        <a:xfrm>
          <a:off x="0" y="0"/>
          <a:ext cx="1428750" cy="0"/>
        </a:xfrm>
        <a:prstGeom prst="rect">
          <a:avLst/>
        </a:prstGeom>
        <a:noFill/>
        <a:ln w="9525" cmpd="sng">
          <a:noFill/>
        </a:ln>
      </xdr:spPr>
    </xdr:pic>
    <xdr:clientData/>
  </xdr:twoCellAnchor>
  <xdr:twoCellAnchor>
    <xdr:from>
      <xdr:col>0</xdr:col>
      <xdr:colOff>295275</xdr:colOff>
      <xdr:row>56</xdr:row>
      <xdr:rowOff>9525</xdr:rowOff>
    </xdr:from>
    <xdr:to>
      <xdr:col>10</xdr:col>
      <xdr:colOff>457200</xdr:colOff>
      <xdr:row>57</xdr:row>
      <xdr:rowOff>104775</xdr:rowOff>
    </xdr:to>
    <xdr:sp>
      <xdr:nvSpPr>
        <xdr:cNvPr id="23" name="TextBox 26"/>
        <xdr:cNvSpPr txBox="1">
          <a:spLocks noChangeArrowheads="1"/>
        </xdr:cNvSpPr>
      </xdr:nvSpPr>
      <xdr:spPr>
        <a:xfrm>
          <a:off x="295275" y="9077325"/>
          <a:ext cx="7820025" cy="2571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segmental revenue and results during the three months ended 31 March 2004 are tabulated below: </a:t>
          </a:r>
        </a:p>
      </xdr:txBody>
    </xdr:sp>
    <xdr:clientData/>
  </xdr:twoCellAnchor>
  <xdr:twoCellAnchor>
    <xdr:from>
      <xdr:col>1</xdr:col>
      <xdr:colOff>9525</xdr:colOff>
      <xdr:row>158</xdr:row>
      <xdr:rowOff>9525</xdr:rowOff>
    </xdr:from>
    <xdr:to>
      <xdr:col>10</xdr:col>
      <xdr:colOff>552450</xdr:colOff>
      <xdr:row>159</xdr:row>
      <xdr:rowOff>152400</xdr:rowOff>
    </xdr:to>
    <xdr:sp>
      <xdr:nvSpPr>
        <xdr:cNvPr id="24" name="Text 18"/>
        <xdr:cNvSpPr txBox="1">
          <a:spLocks noChangeArrowheads="1"/>
        </xdr:cNvSpPr>
      </xdr:nvSpPr>
      <xdr:spPr>
        <a:xfrm>
          <a:off x="314325" y="25612725"/>
          <a:ext cx="7896225" cy="3048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 proceeds raised during the IPO were approved for the activities and the status on the funds utilisation as at 31 March 2004 is summarised as below :-
</a:t>
          </a:r>
        </a:p>
      </xdr:txBody>
    </xdr:sp>
    <xdr:clientData/>
  </xdr:twoCellAnchor>
  <xdr:twoCellAnchor>
    <xdr:from>
      <xdr:col>1</xdr:col>
      <xdr:colOff>9525</xdr:colOff>
      <xdr:row>170</xdr:row>
      <xdr:rowOff>9525</xdr:rowOff>
    </xdr:from>
    <xdr:to>
      <xdr:col>10</xdr:col>
      <xdr:colOff>561975</xdr:colOff>
      <xdr:row>171</xdr:row>
      <xdr:rowOff>152400</xdr:rowOff>
    </xdr:to>
    <xdr:sp>
      <xdr:nvSpPr>
        <xdr:cNvPr id="25" name="Text 18"/>
        <xdr:cNvSpPr txBox="1">
          <a:spLocks noChangeArrowheads="1"/>
        </xdr:cNvSpPr>
      </xdr:nvSpPr>
      <xdr:spPr>
        <a:xfrm>
          <a:off x="314325" y="27574875"/>
          <a:ext cx="7905750" cy="3048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 balance of the unutilised funds has been placed under short term interest bearing accounts for the purpose of working capital of sales offices in Thailand.</a:t>
          </a:r>
        </a:p>
      </xdr:txBody>
    </xdr:sp>
    <xdr:clientData/>
  </xdr:twoCellAnchor>
  <xdr:twoCellAnchor>
    <xdr:from>
      <xdr:col>1</xdr:col>
      <xdr:colOff>9525</xdr:colOff>
      <xdr:row>150</xdr:row>
      <xdr:rowOff>9525</xdr:rowOff>
    </xdr:from>
    <xdr:to>
      <xdr:col>10</xdr:col>
      <xdr:colOff>552450</xdr:colOff>
      <xdr:row>154</xdr:row>
      <xdr:rowOff>133350</xdr:rowOff>
    </xdr:to>
    <xdr:sp>
      <xdr:nvSpPr>
        <xdr:cNvPr id="26" name="Text 18"/>
        <xdr:cNvSpPr txBox="1">
          <a:spLocks noChangeArrowheads="1"/>
        </xdr:cNvSpPr>
      </xdr:nvSpPr>
      <xdr:spPr>
        <a:xfrm>
          <a:off x="314325" y="24317325"/>
          <a:ext cx="7896225" cy="7715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 Company had on 9 March 2004 completed the private placement of 9,600,000 placement share of RM0.25 each. In addition, the Company had implemented the Employee Share Option Scheme (ESOS) on 6 April 2004.
There were no other corporate proposals other than those mentioned above.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43"/>
  <sheetViews>
    <sheetView workbookViewId="0" topLeftCell="A8">
      <selection activeCell="F19" sqref="F19"/>
    </sheetView>
  </sheetViews>
  <sheetFormatPr defaultColWidth="9.140625" defaultRowHeight="12.75"/>
  <cols>
    <col min="1" max="1" width="33.140625" style="0" customWidth="1"/>
    <col min="2" max="2" width="12.57421875" style="0" customWidth="1"/>
    <col min="3" max="3" width="1.7109375" style="0" customWidth="1"/>
    <col min="4" max="4" width="12.57421875" style="3" bestFit="1" customWidth="1"/>
    <col min="5" max="5" width="2.00390625" style="0" customWidth="1"/>
    <col min="6" max="6" width="11.28125" style="3" bestFit="1" customWidth="1"/>
    <col min="7" max="7" width="2.00390625" style="0" customWidth="1"/>
    <col min="8" max="8" width="11.28125" style="3" bestFit="1" customWidth="1"/>
  </cols>
  <sheetData>
    <row r="1" ht="12.75">
      <c r="A1" s="1" t="s">
        <v>130</v>
      </c>
    </row>
    <row r="2" ht="12.75">
      <c r="A2" s="2" t="s">
        <v>131</v>
      </c>
    </row>
    <row r="4" ht="12.75">
      <c r="A4" s="1" t="s">
        <v>0</v>
      </c>
    </row>
    <row r="5" ht="12.75">
      <c r="A5" s="1" t="s">
        <v>109</v>
      </c>
    </row>
    <row r="6" spans="1:2" ht="12.75">
      <c r="A6" s="1" t="s">
        <v>1</v>
      </c>
      <c r="B6" s="3"/>
    </row>
    <row r="7" spans="1:2" ht="12.75">
      <c r="A7" s="1"/>
      <c r="B7" s="3"/>
    </row>
    <row r="8" spans="1:2" ht="12.75">
      <c r="A8" s="1"/>
      <c r="B8" s="3"/>
    </row>
    <row r="9" spans="1:8" ht="12.75">
      <c r="A9" s="1"/>
      <c r="B9" s="103">
        <v>2004</v>
      </c>
      <c r="C9" s="1"/>
      <c r="D9" s="103">
        <v>2003</v>
      </c>
      <c r="E9" s="1"/>
      <c r="F9" s="103">
        <v>2004</v>
      </c>
      <c r="G9" s="1"/>
      <c r="H9" s="103">
        <v>2003</v>
      </c>
    </row>
    <row r="10" spans="1:8" ht="12.75">
      <c r="A10" s="1"/>
      <c r="B10" s="103" t="s">
        <v>2</v>
      </c>
      <c r="C10" s="1"/>
      <c r="D10" s="103" t="s">
        <v>6</v>
      </c>
      <c r="E10" s="1"/>
      <c r="F10" s="103" t="s">
        <v>2</v>
      </c>
      <c r="G10" s="1"/>
      <c r="H10" s="103" t="s">
        <v>2</v>
      </c>
    </row>
    <row r="11" spans="1:8" ht="12.75">
      <c r="A11" s="1"/>
      <c r="B11" s="103" t="s">
        <v>3</v>
      </c>
      <c r="C11" s="1"/>
      <c r="D11" s="103" t="s">
        <v>3</v>
      </c>
      <c r="E11" s="1"/>
      <c r="F11" s="103" t="s">
        <v>111</v>
      </c>
      <c r="G11" s="1"/>
      <c r="H11" s="103" t="s">
        <v>111</v>
      </c>
    </row>
    <row r="12" spans="1:8" ht="12.75">
      <c r="A12" s="1"/>
      <c r="B12" s="103" t="s">
        <v>4</v>
      </c>
      <c r="C12" s="1"/>
      <c r="D12" s="103" t="s">
        <v>4</v>
      </c>
      <c r="E12" s="1"/>
      <c r="F12" s="103" t="s">
        <v>7</v>
      </c>
      <c r="G12" s="1"/>
      <c r="H12" s="103" t="s">
        <v>7</v>
      </c>
    </row>
    <row r="13" spans="1:8" ht="12.75">
      <c r="A13" s="1"/>
      <c r="B13" s="104" t="s">
        <v>110</v>
      </c>
      <c r="C13" s="1"/>
      <c r="D13" s="104" t="s">
        <v>110</v>
      </c>
      <c r="E13" s="1"/>
      <c r="F13" s="103" t="s">
        <v>8</v>
      </c>
      <c r="G13" s="1"/>
      <c r="H13" s="103" t="s">
        <v>8</v>
      </c>
    </row>
    <row r="14" spans="1:10" ht="12.75">
      <c r="A14" s="1"/>
      <c r="B14" s="103" t="s">
        <v>5</v>
      </c>
      <c r="C14" s="1"/>
      <c r="D14" s="103" t="s">
        <v>5</v>
      </c>
      <c r="E14" s="1"/>
      <c r="F14" s="103" t="s">
        <v>5</v>
      </c>
      <c r="G14" s="1"/>
      <c r="H14" s="103" t="s">
        <v>5</v>
      </c>
      <c r="J14" s="49"/>
    </row>
    <row r="15" spans="2:8" ht="12.75">
      <c r="B15" s="71"/>
      <c r="C15" s="71"/>
      <c r="D15" s="71"/>
      <c r="E15" s="71"/>
      <c r="F15" s="71"/>
      <c r="G15" s="71"/>
      <c r="H15" s="71"/>
    </row>
    <row r="16" spans="1:12" s="4" customFormat="1" ht="12.75">
      <c r="A16" s="4" t="s">
        <v>9</v>
      </c>
      <c r="B16" s="72">
        <v>4107</v>
      </c>
      <c r="C16" s="72"/>
      <c r="D16" s="72">
        <v>3866</v>
      </c>
      <c r="E16" s="72"/>
      <c r="F16" s="72">
        <v>4107</v>
      </c>
      <c r="G16" s="72"/>
      <c r="H16" s="72">
        <v>3866</v>
      </c>
      <c r="L16" s="18"/>
    </row>
    <row r="17" spans="2:8" s="4" customFormat="1" ht="12.75">
      <c r="B17" s="72"/>
      <c r="C17" s="72"/>
      <c r="D17" s="72"/>
      <c r="E17" s="72"/>
      <c r="F17" s="72"/>
      <c r="G17" s="72"/>
      <c r="H17" s="72"/>
    </row>
    <row r="18" spans="1:8" s="4" customFormat="1" ht="12.75">
      <c r="A18" s="4" t="s">
        <v>10</v>
      </c>
      <c r="B18" s="72">
        <f>-2464-350-46-551-147+250</f>
        <v>-3308</v>
      </c>
      <c r="C18" s="72"/>
      <c r="D18" s="72">
        <f>-3549-113</f>
        <v>-3662</v>
      </c>
      <c r="E18" s="72"/>
      <c r="F18" s="72">
        <f>-2464-350-46-551-147+250</f>
        <v>-3308</v>
      </c>
      <c r="G18" s="72"/>
      <c r="H18" s="72">
        <v>-3662</v>
      </c>
    </row>
    <row r="19" spans="2:8" s="4" customFormat="1" ht="12.75">
      <c r="B19" s="72"/>
      <c r="C19" s="72"/>
      <c r="D19" s="72"/>
      <c r="E19" s="72"/>
      <c r="F19" s="72"/>
      <c r="G19" s="72"/>
      <c r="H19" s="72"/>
    </row>
    <row r="20" spans="1:8" s="4" customFormat="1" ht="12.75">
      <c r="A20" s="4" t="s">
        <v>11</v>
      </c>
      <c r="B20" s="72">
        <v>16</v>
      </c>
      <c r="C20" s="72"/>
      <c r="D20" s="72">
        <v>10</v>
      </c>
      <c r="E20" s="72"/>
      <c r="F20" s="72">
        <v>16</v>
      </c>
      <c r="G20" s="72"/>
      <c r="H20" s="72">
        <v>10</v>
      </c>
    </row>
    <row r="21" spans="2:8" s="4" customFormat="1" ht="12.75">
      <c r="B21" s="73"/>
      <c r="C21" s="72"/>
      <c r="D21" s="73"/>
      <c r="E21" s="72"/>
      <c r="F21" s="73"/>
      <c r="G21" s="72"/>
      <c r="H21" s="73"/>
    </row>
    <row r="22" spans="1:12" s="4" customFormat="1" ht="12.75">
      <c r="A22" s="6" t="s">
        <v>89</v>
      </c>
      <c r="B22" s="72">
        <f>+B16+B18+B20</f>
        <v>815</v>
      </c>
      <c r="C22" s="72"/>
      <c r="D22" s="72">
        <f>+D16+D18+D20</f>
        <v>214</v>
      </c>
      <c r="E22" s="72"/>
      <c r="F22" s="72">
        <f>+F16+F18+F20</f>
        <v>815</v>
      </c>
      <c r="G22" s="72"/>
      <c r="H22" s="72">
        <f>+H16+H18+H20</f>
        <v>214</v>
      </c>
      <c r="L22" s="18"/>
    </row>
    <row r="23" spans="1:8" s="4" customFormat="1" ht="12.75">
      <c r="A23" s="6"/>
      <c r="B23" s="72"/>
      <c r="C23" s="72"/>
      <c r="D23" s="72"/>
      <c r="E23" s="72"/>
      <c r="F23" s="72"/>
      <c r="G23" s="72"/>
      <c r="H23" s="72"/>
    </row>
    <row r="24" spans="1:8" s="4" customFormat="1" ht="12.75">
      <c r="A24" s="6" t="s">
        <v>14</v>
      </c>
      <c r="B24" s="72">
        <v>-55</v>
      </c>
      <c r="C24" s="72"/>
      <c r="D24" s="72">
        <v>-44</v>
      </c>
      <c r="E24" s="72"/>
      <c r="F24" s="72">
        <v>-55</v>
      </c>
      <c r="G24" s="72"/>
      <c r="H24" s="72">
        <v>-44</v>
      </c>
    </row>
    <row r="25" spans="1:8" s="4" customFormat="1" ht="12.75">
      <c r="A25" s="6"/>
      <c r="B25" s="73"/>
      <c r="C25" s="72"/>
      <c r="D25" s="73"/>
      <c r="E25" s="72"/>
      <c r="F25" s="73"/>
      <c r="G25" s="72"/>
      <c r="H25" s="73"/>
    </row>
    <row r="26" spans="1:8" s="4" customFormat="1" ht="12.75">
      <c r="A26" s="6" t="s">
        <v>161</v>
      </c>
      <c r="B26" s="72">
        <f>+B22+B24</f>
        <v>760</v>
      </c>
      <c r="C26" s="72"/>
      <c r="D26" s="72">
        <f>+D22+D24</f>
        <v>170</v>
      </c>
      <c r="E26" s="72"/>
      <c r="F26" s="72">
        <f>+F22+F24</f>
        <v>760</v>
      </c>
      <c r="G26" s="72"/>
      <c r="H26" s="72">
        <f>+H22+H24</f>
        <v>170</v>
      </c>
    </row>
    <row r="27" spans="2:8" s="4" customFormat="1" ht="12.75">
      <c r="B27" s="74"/>
      <c r="C27" s="74"/>
      <c r="D27" s="74"/>
      <c r="E27" s="74"/>
      <c r="F27" s="74"/>
      <c r="G27" s="74"/>
      <c r="H27" s="72"/>
    </row>
    <row r="28" spans="1:8" s="4" customFormat="1" ht="12.75">
      <c r="A28" s="4" t="s">
        <v>12</v>
      </c>
      <c r="B28" s="74">
        <v>0</v>
      </c>
      <c r="C28" s="74"/>
      <c r="D28" s="74">
        <v>0</v>
      </c>
      <c r="E28" s="74"/>
      <c r="F28" s="74">
        <v>0</v>
      </c>
      <c r="G28" s="74"/>
      <c r="H28" s="72">
        <v>0</v>
      </c>
    </row>
    <row r="29" spans="2:8" s="4" customFormat="1" ht="12.75">
      <c r="B29" s="75"/>
      <c r="C29" s="74"/>
      <c r="D29" s="75"/>
      <c r="E29" s="74"/>
      <c r="F29" s="75"/>
      <c r="G29" s="74"/>
      <c r="H29" s="73"/>
    </row>
    <row r="30" spans="1:8" s="4" customFormat="1" ht="12.75">
      <c r="A30" s="6" t="s">
        <v>160</v>
      </c>
      <c r="B30" s="74">
        <f>+B26+B28</f>
        <v>760</v>
      </c>
      <c r="C30" s="74"/>
      <c r="D30" s="74">
        <f>+D26+D28</f>
        <v>170</v>
      </c>
      <c r="E30" s="74"/>
      <c r="F30" s="74">
        <f>+F26+F28</f>
        <v>760</v>
      </c>
      <c r="G30" s="74"/>
      <c r="H30" s="74">
        <f>+H26+H28</f>
        <v>170</v>
      </c>
    </row>
    <row r="31" spans="2:8" s="4" customFormat="1" ht="12.75">
      <c r="B31" s="74"/>
      <c r="C31" s="74"/>
      <c r="D31" s="74"/>
      <c r="E31" s="74"/>
      <c r="F31" s="74"/>
      <c r="G31" s="74"/>
      <c r="H31" s="72"/>
    </row>
    <row r="32" spans="1:8" s="4" customFormat="1" ht="12.75">
      <c r="A32" s="6" t="s">
        <v>159</v>
      </c>
      <c r="B32" s="74">
        <v>1</v>
      </c>
      <c r="C32" s="74"/>
      <c r="D32" s="74">
        <v>0</v>
      </c>
      <c r="E32" s="74"/>
      <c r="F32" s="74">
        <v>1</v>
      </c>
      <c r="G32" s="74"/>
      <c r="H32" s="72">
        <v>0</v>
      </c>
    </row>
    <row r="33" spans="2:8" s="4" customFormat="1" ht="12.75">
      <c r="B33" s="73"/>
      <c r="C33" s="72"/>
      <c r="D33" s="73"/>
      <c r="E33" s="72"/>
      <c r="F33" s="73"/>
      <c r="G33" s="72"/>
      <c r="H33" s="73"/>
    </row>
    <row r="34" spans="1:8" s="4" customFormat="1" ht="13.5" thickBot="1">
      <c r="A34" s="4" t="s">
        <v>13</v>
      </c>
      <c r="B34" s="76">
        <f>+B30+B32</f>
        <v>761</v>
      </c>
      <c r="C34" s="72"/>
      <c r="D34" s="76">
        <f>+D30+D32</f>
        <v>170</v>
      </c>
      <c r="E34" s="72"/>
      <c r="F34" s="76">
        <f>+F30+F32</f>
        <v>761</v>
      </c>
      <c r="G34" s="72"/>
      <c r="H34" s="76">
        <f>+H30+H32</f>
        <v>170</v>
      </c>
    </row>
    <row r="35" spans="2:8" s="4" customFormat="1" ht="12.75">
      <c r="B35" s="72"/>
      <c r="C35" s="72"/>
      <c r="D35" s="72"/>
      <c r="E35" s="72"/>
      <c r="F35" s="72"/>
      <c r="G35" s="72"/>
      <c r="H35" s="72"/>
    </row>
    <row r="36" spans="4:8" s="4" customFormat="1" ht="12.75">
      <c r="D36" s="5"/>
      <c r="F36" s="5"/>
      <c r="H36" s="5"/>
    </row>
    <row r="37" spans="1:8" s="4" customFormat="1" ht="13.5" thickBot="1">
      <c r="A37" s="6" t="s">
        <v>167</v>
      </c>
      <c r="B37" s="78">
        <f>+B34/(26400*4)*100</f>
        <v>0.7206439393939393</v>
      </c>
      <c r="C37" s="77"/>
      <c r="D37" s="78">
        <f>+D34/96000*100</f>
        <v>0.17708333333333331</v>
      </c>
      <c r="E37" s="77"/>
      <c r="F37" s="78">
        <f>+F34/(26400*4)*100</f>
        <v>0.7206439393939393</v>
      </c>
      <c r="G37" s="77"/>
      <c r="H37" s="78">
        <f>+H34/96000*100</f>
        <v>0.17708333333333331</v>
      </c>
    </row>
    <row r="38" spans="1:8" s="4" customFormat="1" ht="13.5" hidden="1" thickBot="1">
      <c r="A38" s="6" t="s">
        <v>168</v>
      </c>
      <c r="B38" s="78">
        <f>+B34/(26400*4)*100</f>
        <v>0.7206439393939393</v>
      </c>
      <c r="C38" s="77"/>
      <c r="D38" s="78">
        <f>+D34/96000*100</f>
        <v>0.17708333333333331</v>
      </c>
      <c r="E38" s="77"/>
      <c r="F38" s="78">
        <f>+F34/(26400*4)*100</f>
        <v>0.7206439393939393</v>
      </c>
      <c r="G38" s="77"/>
      <c r="H38" s="78">
        <f>+H34/96000*100</f>
        <v>0.17708333333333331</v>
      </c>
    </row>
    <row r="39" spans="1:8" s="4" customFormat="1" ht="12.75">
      <c r="A39" s="6"/>
      <c r="B39" s="13"/>
      <c r="D39" s="13"/>
      <c r="F39" s="13"/>
      <c r="H39" s="13"/>
    </row>
    <row r="40" spans="4:8" s="4" customFormat="1" ht="12.75">
      <c r="D40" s="5"/>
      <c r="F40" s="5"/>
      <c r="H40" s="5"/>
    </row>
    <row r="41" spans="1:8" s="4" customFormat="1" ht="12.75">
      <c r="A41" s="6" t="s">
        <v>24</v>
      </c>
      <c r="D41" s="5"/>
      <c r="F41" s="5"/>
      <c r="H41" s="5"/>
    </row>
    <row r="42" spans="1:8" s="4" customFormat="1" ht="12.75">
      <c r="A42" s="10" t="s">
        <v>132</v>
      </c>
      <c r="D42" s="5"/>
      <c r="F42" s="5"/>
      <c r="H42" s="5"/>
    </row>
    <row r="43" spans="1:8" s="4" customFormat="1" ht="12.75">
      <c r="A43" s="10" t="s">
        <v>133</v>
      </c>
      <c r="D43" s="5"/>
      <c r="F43" s="5"/>
      <c r="H43" s="5"/>
    </row>
  </sheetData>
  <printOptions/>
  <pageMargins left="0.75" right="0.75" top="0.5" bottom="0.5" header="0.5" footer="0.5"/>
  <pageSetup fitToHeight="1" fitToWidth="1"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H51"/>
  <sheetViews>
    <sheetView workbookViewId="0" topLeftCell="A10">
      <selection activeCell="B34" sqref="B34"/>
    </sheetView>
  </sheetViews>
  <sheetFormatPr defaultColWidth="9.140625" defaultRowHeight="12.75"/>
  <cols>
    <col min="1" max="1" width="54.57421875" style="0" customWidth="1"/>
    <col min="2" max="2" width="12.57421875" style="0" customWidth="1"/>
    <col min="3" max="3" width="1.7109375" style="0" customWidth="1"/>
    <col min="4" max="4" width="12.57421875" style="48" bestFit="1" customWidth="1"/>
    <col min="5" max="5" width="2.00390625" style="0" customWidth="1"/>
    <col min="6" max="6" width="10.28125" style="3" bestFit="1" customWidth="1"/>
    <col min="7" max="7" width="2.00390625" style="0" customWidth="1"/>
    <col min="8" max="8" width="11.28125" style="3" bestFit="1" customWidth="1"/>
  </cols>
  <sheetData>
    <row r="1" ht="12.75">
      <c r="A1" s="1" t="str">
        <f>+'IS'!A1</f>
        <v>PALETTE MULTIMEDIA BERHAD </v>
      </c>
    </row>
    <row r="2" ht="12.75">
      <c r="A2" s="2" t="str">
        <f>+'IS'!A2</f>
        <v>(Company No.: 420056-K)</v>
      </c>
    </row>
    <row r="4" ht="12.75">
      <c r="A4" s="1" t="s">
        <v>112</v>
      </c>
    </row>
    <row r="5" ht="12.75">
      <c r="A5" s="1"/>
    </row>
    <row r="6" ht="12.75">
      <c r="B6" s="3"/>
    </row>
    <row r="7" spans="2:4" ht="12.75">
      <c r="B7" s="103" t="s">
        <v>15</v>
      </c>
      <c r="C7" s="16"/>
      <c r="D7" s="95" t="s">
        <v>15</v>
      </c>
    </row>
    <row r="8" spans="2:4" ht="12.75">
      <c r="B8" s="104" t="s">
        <v>110</v>
      </c>
      <c r="D8" s="106" t="s">
        <v>128</v>
      </c>
    </row>
    <row r="9" spans="2:4" ht="12.75">
      <c r="B9" s="103">
        <v>2004</v>
      </c>
      <c r="D9" s="95">
        <v>2003</v>
      </c>
    </row>
    <row r="10" spans="2:4" ht="12.75">
      <c r="B10" s="105" t="s">
        <v>1</v>
      </c>
      <c r="D10" s="107" t="s">
        <v>33</v>
      </c>
    </row>
    <row r="11" spans="2:4" ht="12.75">
      <c r="B11" s="103" t="s">
        <v>5</v>
      </c>
      <c r="D11" s="95" t="s">
        <v>5</v>
      </c>
    </row>
    <row r="12" spans="2:4" ht="12.75">
      <c r="B12" s="69"/>
      <c r="C12" s="69"/>
      <c r="D12" s="70"/>
    </row>
    <row r="13" spans="1:8" s="4" customFormat="1" ht="12.75">
      <c r="A13" s="10" t="s">
        <v>16</v>
      </c>
      <c r="B13" s="81">
        <v>744</v>
      </c>
      <c r="C13" s="81"/>
      <c r="D13" s="82">
        <v>834</v>
      </c>
      <c r="F13" s="5"/>
      <c r="H13" s="5"/>
    </row>
    <row r="14" spans="1:8" s="4" customFormat="1" ht="12.75">
      <c r="A14" s="10"/>
      <c r="B14" s="81"/>
      <c r="C14" s="81"/>
      <c r="D14" s="82"/>
      <c r="F14" s="5"/>
      <c r="H14" s="5"/>
    </row>
    <row r="15" spans="1:8" s="4" customFormat="1" ht="12.75">
      <c r="A15" s="10" t="s">
        <v>134</v>
      </c>
      <c r="B15" s="81">
        <f>18157+250</f>
        <v>18407</v>
      </c>
      <c r="C15" s="81"/>
      <c r="D15" s="82">
        <f>18426+5+9</f>
        <v>18440</v>
      </c>
      <c r="F15" s="5"/>
      <c r="H15" s="5"/>
    </row>
    <row r="16" spans="1:8" s="4" customFormat="1" ht="12.75">
      <c r="A16" s="10"/>
      <c r="B16" s="81"/>
      <c r="C16" s="81"/>
      <c r="D16" s="82"/>
      <c r="F16" s="5"/>
      <c r="H16" s="5"/>
    </row>
    <row r="17" spans="1:8" s="4" customFormat="1" ht="12.75">
      <c r="A17" s="10" t="s">
        <v>17</v>
      </c>
      <c r="B17" s="81"/>
      <c r="C17" s="81"/>
      <c r="D17" s="82"/>
      <c r="F17" s="5"/>
      <c r="H17" s="5"/>
    </row>
    <row r="18" spans="1:8" s="4" customFormat="1" ht="12.75">
      <c r="A18" s="9" t="s">
        <v>135</v>
      </c>
      <c r="B18" s="83">
        <v>7265</v>
      </c>
      <c r="C18" s="83"/>
      <c r="D18" s="84">
        <v>7381</v>
      </c>
      <c r="E18" s="7"/>
      <c r="F18" s="8"/>
      <c r="G18" s="7"/>
      <c r="H18" s="5"/>
    </row>
    <row r="19" spans="1:8" s="4" customFormat="1" ht="12.75">
      <c r="A19" s="9" t="s">
        <v>136</v>
      </c>
      <c r="B19" s="83">
        <f>28577+188+872</f>
        <v>29637</v>
      </c>
      <c r="C19" s="83"/>
      <c r="D19" s="84">
        <v>22484</v>
      </c>
      <c r="E19" s="7"/>
      <c r="F19" s="8"/>
      <c r="G19" s="7"/>
      <c r="H19" s="5"/>
    </row>
    <row r="20" spans="1:8" s="4" customFormat="1" ht="12.75">
      <c r="A20" s="9" t="s">
        <v>137</v>
      </c>
      <c r="B20" s="83">
        <f>3448+671</f>
        <v>4119</v>
      </c>
      <c r="C20" s="83"/>
      <c r="D20" s="84">
        <f>1137+364</f>
        <v>1501</v>
      </c>
      <c r="E20" s="7"/>
      <c r="F20" s="8"/>
      <c r="G20" s="7"/>
      <c r="H20" s="5"/>
    </row>
    <row r="21" spans="1:8" s="4" customFormat="1" ht="12.75">
      <c r="A21" s="9"/>
      <c r="B21" s="88">
        <f>SUM(B18:B20)</f>
        <v>41021</v>
      </c>
      <c r="C21" s="89"/>
      <c r="D21" s="88">
        <f>SUM(D18:D20)</f>
        <v>31366</v>
      </c>
      <c r="E21" s="7"/>
      <c r="F21" s="8"/>
      <c r="G21" s="7"/>
      <c r="H21" s="5"/>
    </row>
    <row r="22" spans="1:8" s="4" customFormat="1" ht="12.75">
      <c r="A22" s="9"/>
      <c r="B22" s="83"/>
      <c r="C22" s="83"/>
      <c r="D22" s="84"/>
      <c r="E22" s="7"/>
      <c r="F22" s="8"/>
      <c r="G22" s="7"/>
      <c r="H22" s="5"/>
    </row>
    <row r="23" spans="1:8" s="4" customFormat="1" ht="12.75">
      <c r="A23" s="10" t="s">
        <v>18</v>
      </c>
      <c r="B23" s="83"/>
      <c r="C23" s="83"/>
      <c r="D23" s="84"/>
      <c r="E23" s="7"/>
      <c r="F23" s="8"/>
      <c r="G23" s="7"/>
      <c r="H23" s="5"/>
    </row>
    <row r="24" spans="1:8" s="4" customFormat="1" ht="12.75">
      <c r="A24" s="9" t="s">
        <v>19</v>
      </c>
      <c r="B24" s="83">
        <f>29213+121+15</f>
        <v>29349</v>
      </c>
      <c r="C24" s="83"/>
      <c r="D24" s="84">
        <v>24419</v>
      </c>
      <c r="E24" s="7"/>
      <c r="F24" s="8"/>
      <c r="G24" s="7"/>
      <c r="H24" s="5"/>
    </row>
    <row r="25" spans="1:8" s="4" customFormat="1" ht="12.75">
      <c r="A25" s="9" t="s">
        <v>138</v>
      </c>
      <c r="B25" s="83">
        <v>2555</v>
      </c>
      <c r="C25" s="83"/>
      <c r="D25" s="84">
        <v>3454</v>
      </c>
      <c r="E25" s="7"/>
      <c r="F25" s="8"/>
      <c r="G25" s="7"/>
      <c r="H25" s="5"/>
    </row>
    <row r="26" spans="1:8" s="4" customFormat="1" ht="12.75">
      <c r="A26" s="9" t="s">
        <v>12</v>
      </c>
      <c r="B26" s="83">
        <v>1</v>
      </c>
      <c r="C26" s="83"/>
      <c r="D26" s="84">
        <v>1</v>
      </c>
      <c r="E26" s="7"/>
      <c r="F26" s="8"/>
      <c r="G26" s="7"/>
      <c r="H26" s="5"/>
    </row>
    <row r="27" spans="1:8" s="4" customFormat="1" ht="12.75">
      <c r="A27" s="7"/>
      <c r="B27" s="88">
        <f>+SUM(B24:B26)</f>
        <v>31905</v>
      </c>
      <c r="C27" s="89"/>
      <c r="D27" s="88">
        <f>+SUM(D24:D26)</f>
        <v>27874</v>
      </c>
      <c r="E27" s="7"/>
      <c r="F27" s="8"/>
      <c r="G27" s="7"/>
      <c r="H27" s="5"/>
    </row>
    <row r="28" spans="2:8" s="4" customFormat="1" ht="12.75">
      <c r="B28" s="81"/>
      <c r="C28" s="81"/>
      <c r="D28" s="82"/>
      <c r="F28" s="5"/>
      <c r="H28" s="5"/>
    </row>
    <row r="29" spans="1:8" s="4" customFormat="1" ht="12.75">
      <c r="A29" s="10" t="s">
        <v>20</v>
      </c>
      <c r="B29" s="92">
        <f>+B21-B27</f>
        <v>9116</v>
      </c>
      <c r="C29" s="91"/>
      <c r="D29" s="92">
        <f>+D21-D27</f>
        <v>3492</v>
      </c>
      <c r="F29" s="5"/>
      <c r="H29" s="5"/>
    </row>
    <row r="30" spans="2:8" s="4" customFormat="1" ht="12.75">
      <c r="B30" s="81"/>
      <c r="C30" s="81"/>
      <c r="D30" s="82"/>
      <c r="F30" s="5"/>
      <c r="H30" s="5"/>
    </row>
    <row r="31" spans="2:8" s="4" customFormat="1" ht="13.5" thickBot="1">
      <c r="B31" s="90">
        <f>+B29+B13+B15</f>
        <v>28267</v>
      </c>
      <c r="C31" s="91"/>
      <c r="D31" s="90">
        <f>+D29+D13+D15</f>
        <v>22766</v>
      </c>
      <c r="F31" s="5"/>
      <c r="H31" s="5"/>
    </row>
    <row r="32" spans="2:8" s="4" customFormat="1" ht="12.75">
      <c r="B32" s="81"/>
      <c r="C32" s="81"/>
      <c r="D32" s="82"/>
      <c r="F32" s="5"/>
      <c r="H32" s="5"/>
    </row>
    <row r="33" spans="1:4" ht="12.75">
      <c r="A33" s="1" t="s">
        <v>21</v>
      </c>
      <c r="B33" s="81">
        <f>+Equity!B24</f>
        <v>26400</v>
      </c>
      <c r="C33" s="85"/>
      <c r="D33" s="82">
        <f>+Equity!B15</f>
        <v>24000</v>
      </c>
    </row>
    <row r="34" spans="1:4" ht="12.75">
      <c r="A34" s="1" t="s">
        <v>22</v>
      </c>
      <c r="B34" s="86">
        <f>+Equity!C24+Equity!D24+Equity!E24</f>
        <v>1506</v>
      </c>
      <c r="C34" s="85"/>
      <c r="D34" s="87">
        <f>+Equity!C15+Equity!D15+Equity!E15</f>
        <v>-1607</v>
      </c>
    </row>
    <row r="35" spans="1:4" ht="12.75">
      <c r="A35" s="1"/>
      <c r="B35" s="93">
        <f>+B33+B34</f>
        <v>27906</v>
      </c>
      <c r="C35" s="94"/>
      <c r="D35" s="93">
        <f>+D33+D34</f>
        <v>22393</v>
      </c>
    </row>
    <row r="36" spans="1:4" ht="12.75">
      <c r="A36" s="1"/>
      <c r="B36" s="83"/>
      <c r="C36" s="85"/>
      <c r="D36" s="84"/>
    </row>
    <row r="37" spans="1:4" ht="12.75">
      <c r="A37" s="1" t="s">
        <v>159</v>
      </c>
      <c r="B37" s="83">
        <v>44</v>
      </c>
      <c r="C37" s="85"/>
      <c r="D37" s="84">
        <v>45</v>
      </c>
    </row>
    <row r="38" spans="1:4" ht="12.75">
      <c r="A38" s="1"/>
      <c r="B38" s="83"/>
      <c r="C38" s="85"/>
      <c r="D38" s="84"/>
    </row>
    <row r="39" spans="1:4" ht="12.75">
      <c r="A39" s="1" t="s">
        <v>139</v>
      </c>
      <c r="B39" s="83"/>
      <c r="C39" s="85"/>
      <c r="D39" s="84"/>
    </row>
    <row r="40" spans="1:4" ht="12.75">
      <c r="A40" s="12" t="s">
        <v>140</v>
      </c>
      <c r="B40" s="83">
        <v>316</v>
      </c>
      <c r="C40" s="85"/>
      <c r="D40" s="84">
        <v>327</v>
      </c>
    </row>
    <row r="41" spans="1:4" ht="12.75">
      <c r="A41" s="12" t="s">
        <v>141</v>
      </c>
      <c r="B41" s="83">
        <v>1</v>
      </c>
      <c r="C41" s="85"/>
      <c r="D41" s="84">
        <v>1</v>
      </c>
    </row>
    <row r="42" spans="1:4" ht="12.75">
      <c r="A42" s="1"/>
      <c r="B42" s="83"/>
      <c r="C42" s="85"/>
      <c r="D42" s="84"/>
    </row>
    <row r="43" spans="1:4" ht="13.5" thickBot="1">
      <c r="A43" s="1" t="s">
        <v>23</v>
      </c>
      <c r="B43" s="90">
        <f>SUM(B35:B42)</f>
        <v>28267</v>
      </c>
      <c r="C43" s="94"/>
      <c r="D43" s="90">
        <f>SUM(D35:D42)</f>
        <v>22766</v>
      </c>
    </row>
    <row r="44" spans="2:8" ht="12.75">
      <c r="B44" s="79">
        <f>+B31-B43</f>
        <v>0</v>
      </c>
      <c r="C44" s="79"/>
      <c r="D44" s="80">
        <f>+D31-D43</f>
        <v>0</v>
      </c>
      <c r="F44" s="14"/>
      <c r="H44" s="15"/>
    </row>
    <row r="45" spans="2:8" ht="12.75">
      <c r="B45" s="79"/>
      <c r="C45" s="79"/>
      <c r="D45" s="80"/>
      <c r="F45" s="14"/>
      <c r="H45" s="15"/>
    </row>
    <row r="46" spans="1:8" ht="12.75">
      <c r="A46" t="s">
        <v>169</v>
      </c>
      <c r="B46" s="79">
        <f>+(B35-B15)/(B33*4)*100</f>
        <v>8.99526515151515</v>
      </c>
      <c r="C46" s="79"/>
      <c r="D46" s="80">
        <f>+(D35-D15)/(D33*4)*100</f>
        <v>4.117708333333334</v>
      </c>
      <c r="F46" s="14"/>
      <c r="H46" s="15"/>
    </row>
    <row r="47" spans="1:4" ht="12.75">
      <c r="A47" s="6" t="s">
        <v>93</v>
      </c>
      <c r="B47" s="69"/>
      <c r="C47" s="69"/>
      <c r="D47" s="70"/>
    </row>
    <row r="48" ht="12.75">
      <c r="A48" s="6" t="s">
        <v>24</v>
      </c>
    </row>
    <row r="49" ht="12.75">
      <c r="A49" s="10" t="s">
        <v>151</v>
      </c>
    </row>
    <row r="50" ht="12.75">
      <c r="A50" s="10" t="s">
        <v>165</v>
      </c>
    </row>
    <row r="51" ht="12.75">
      <c r="A51" s="1" t="s">
        <v>166</v>
      </c>
    </row>
  </sheetData>
  <printOptions/>
  <pageMargins left="0.75" right="0.75" top="0.5" bottom="0.7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40"/>
  <sheetViews>
    <sheetView workbookViewId="0" topLeftCell="A17">
      <selection activeCell="E20" sqref="E20"/>
    </sheetView>
  </sheetViews>
  <sheetFormatPr defaultColWidth="9.140625" defaultRowHeight="12.75"/>
  <cols>
    <col min="1" max="1" width="38.140625" style="0" customWidth="1"/>
    <col min="2" max="2" width="10.421875" style="4" customWidth="1"/>
    <col min="3" max="3" width="12.7109375" style="4" customWidth="1"/>
    <col min="4" max="4" width="12.7109375" style="4" bestFit="1" customWidth="1"/>
    <col min="5" max="5" width="13.8515625" style="4" customWidth="1"/>
    <col min="6" max="6" width="9.421875" style="4" customWidth="1"/>
  </cols>
  <sheetData>
    <row r="1" ht="12.75">
      <c r="A1" s="1" t="str">
        <f>+'BS'!A1</f>
        <v>PALETTE MULTIMEDIA BERHAD </v>
      </c>
    </row>
    <row r="2" ht="12.75">
      <c r="A2" s="2" t="str">
        <f>+'BS'!A2</f>
        <v>(Company No.: 420056-K)</v>
      </c>
    </row>
    <row r="4" ht="12.75">
      <c r="A4" s="1" t="s">
        <v>25</v>
      </c>
    </row>
    <row r="5" ht="12.75">
      <c r="A5" s="1" t="s">
        <v>109</v>
      </c>
    </row>
    <row r="6" ht="12.75">
      <c r="A6" s="1" t="s">
        <v>1</v>
      </c>
    </row>
    <row r="7" ht="12.75">
      <c r="A7" s="1"/>
    </row>
    <row r="9" spans="2:6" ht="12.75">
      <c r="B9" s="10"/>
      <c r="C9" s="108" t="s">
        <v>31</v>
      </c>
      <c r="D9" s="108" t="s">
        <v>31</v>
      </c>
      <c r="E9" s="108" t="s">
        <v>115</v>
      </c>
      <c r="F9" s="10"/>
    </row>
    <row r="10" spans="2:7" ht="12.75">
      <c r="B10" s="108" t="s">
        <v>26</v>
      </c>
      <c r="C10" s="108" t="s">
        <v>142</v>
      </c>
      <c r="D10" s="108" t="s">
        <v>142</v>
      </c>
      <c r="E10" s="108" t="s">
        <v>28</v>
      </c>
      <c r="F10" s="108"/>
      <c r="G10" s="3"/>
    </row>
    <row r="11" spans="2:7" ht="12.75">
      <c r="B11" s="108" t="s">
        <v>27</v>
      </c>
      <c r="C11" s="108" t="s">
        <v>143</v>
      </c>
      <c r="D11" s="108" t="s">
        <v>144</v>
      </c>
      <c r="E11" s="108" t="s">
        <v>29</v>
      </c>
      <c r="F11" s="108" t="s">
        <v>30</v>
      </c>
      <c r="G11" s="3"/>
    </row>
    <row r="12" spans="2:7" ht="12.75">
      <c r="B12" s="108" t="s">
        <v>5</v>
      </c>
      <c r="C12" s="108" t="s">
        <v>5</v>
      </c>
      <c r="D12" s="108" t="s">
        <v>5</v>
      </c>
      <c r="E12" s="108" t="s">
        <v>5</v>
      </c>
      <c r="F12" s="108" t="s">
        <v>5</v>
      </c>
      <c r="G12" s="3"/>
    </row>
    <row r="13" spans="1:6" ht="12.75">
      <c r="A13" s="55" t="s">
        <v>148</v>
      </c>
      <c r="B13" s="65"/>
      <c r="C13" s="65"/>
      <c r="D13" s="65"/>
      <c r="E13" s="65"/>
      <c r="F13" s="65"/>
    </row>
    <row r="14" spans="2:6" ht="12.75">
      <c r="B14" s="65"/>
      <c r="C14" s="65"/>
      <c r="D14" s="65"/>
      <c r="E14" s="65"/>
      <c r="F14" s="65"/>
    </row>
    <row r="15" spans="1:6" ht="12.75">
      <c r="A15" t="s">
        <v>114</v>
      </c>
      <c r="B15" s="65">
        <v>24000</v>
      </c>
      <c r="C15" s="65">
        <v>1771</v>
      </c>
      <c r="D15" s="65">
        <v>258</v>
      </c>
      <c r="E15" s="65">
        <v>-3636</v>
      </c>
      <c r="F15" s="65">
        <f>SUM(B15:E15)</f>
        <v>22393</v>
      </c>
    </row>
    <row r="16" spans="2:6" ht="12.75">
      <c r="B16" s="65"/>
      <c r="C16" s="65"/>
      <c r="D16" s="65"/>
      <c r="E16" s="65"/>
      <c r="F16" s="65"/>
    </row>
    <row r="17" spans="1:6" ht="12.75">
      <c r="A17" t="s">
        <v>162</v>
      </c>
      <c r="B17" s="65">
        <v>2400</v>
      </c>
      <c r="C17" s="65">
        <v>2352</v>
      </c>
      <c r="D17" s="65"/>
      <c r="E17" s="65"/>
      <c r="F17" s="65">
        <f>SUM(B17:E17)</f>
        <v>4752</v>
      </c>
    </row>
    <row r="18" spans="1:6" ht="12.75">
      <c r="A18" t="s">
        <v>163</v>
      </c>
      <c r="B18" s="65"/>
      <c r="C18" s="65"/>
      <c r="D18" s="65"/>
      <c r="E18" s="65"/>
      <c r="F18" s="65"/>
    </row>
    <row r="19" spans="2:6" ht="12.75">
      <c r="B19" s="65"/>
      <c r="C19" s="65"/>
      <c r="D19" s="65"/>
      <c r="E19" s="65"/>
      <c r="F19" s="65"/>
    </row>
    <row r="20" spans="1:6" ht="12.75">
      <c r="A20" t="s">
        <v>32</v>
      </c>
      <c r="B20" s="65">
        <v>0</v>
      </c>
      <c r="C20" s="65">
        <v>0</v>
      </c>
      <c r="D20" s="66">
        <v>0</v>
      </c>
      <c r="E20" s="65">
        <f>+'IS'!B34</f>
        <v>761</v>
      </c>
      <c r="F20" s="65">
        <f>SUM(B20:E20)</f>
        <v>761</v>
      </c>
    </row>
    <row r="21" spans="2:6" ht="12.75">
      <c r="B21" s="65"/>
      <c r="C21" s="65"/>
      <c r="D21" s="66"/>
      <c r="E21" s="65"/>
      <c r="F21" s="65"/>
    </row>
    <row r="22" spans="1:6" ht="12.75">
      <c r="A22" t="s">
        <v>98</v>
      </c>
      <c r="B22" s="65">
        <v>0</v>
      </c>
      <c r="C22" s="65">
        <v>0</v>
      </c>
      <c r="D22" s="66"/>
      <c r="E22" s="65">
        <v>0</v>
      </c>
      <c r="F22" s="65">
        <f>SUM(B22:E22)</f>
        <v>0</v>
      </c>
    </row>
    <row r="23" spans="2:6" ht="12.75">
      <c r="B23" s="65"/>
      <c r="C23" s="65"/>
      <c r="D23" s="65"/>
      <c r="E23" s="65"/>
      <c r="F23" s="65"/>
    </row>
    <row r="24" spans="1:6" ht="13.5" thickBot="1">
      <c r="A24" t="s">
        <v>116</v>
      </c>
      <c r="B24" s="67">
        <f>SUM(B15:B23)</f>
        <v>26400</v>
      </c>
      <c r="C24" s="67">
        <f>SUM(C15:C23)</f>
        <v>4123</v>
      </c>
      <c r="D24" s="67">
        <f>SUM(D15:D23)</f>
        <v>258</v>
      </c>
      <c r="E24" s="67">
        <f>SUM(E15:E23)</f>
        <v>-2875</v>
      </c>
      <c r="F24" s="67">
        <f>SUM(F15:F23)</f>
        <v>27906</v>
      </c>
    </row>
    <row r="25" spans="2:6" ht="12.75">
      <c r="B25" s="68"/>
      <c r="C25" s="68"/>
      <c r="D25" s="68"/>
      <c r="E25" s="68"/>
      <c r="F25" s="68"/>
    </row>
    <row r="26" spans="2:6" ht="12.75">
      <c r="B26" s="68"/>
      <c r="C26" s="68"/>
      <c r="D26" s="68"/>
      <c r="E26" s="68"/>
      <c r="F26" s="68"/>
    </row>
    <row r="27" spans="1:6" ht="12.75">
      <c r="A27" s="55" t="s">
        <v>149</v>
      </c>
      <c r="B27" s="68"/>
      <c r="C27" s="68"/>
      <c r="D27" s="68"/>
      <c r="E27" s="68"/>
      <c r="F27" s="68"/>
    </row>
    <row r="28" spans="2:6" ht="12.75">
      <c r="B28" s="68"/>
      <c r="C28" s="68"/>
      <c r="D28" s="68"/>
      <c r="E28" s="68"/>
      <c r="F28" s="68"/>
    </row>
    <row r="29" spans="1:6" ht="12.75">
      <c r="A29" t="s">
        <v>146</v>
      </c>
      <c r="B29" s="65">
        <v>24000</v>
      </c>
      <c r="C29" s="65">
        <v>1771</v>
      </c>
      <c r="D29" s="65">
        <v>165</v>
      </c>
      <c r="E29" s="65">
        <v>451</v>
      </c>
      <c r="F29" s="65">
        <f>SUM(B29:E29)</f>
        <v>26387</v>
      </c>
    </row>
    <row r="30" spans="2:6" ht="12.75">
      <c r="B30" s="65"/>
      <c r="C30" s="65"/>
      <c r="D30" s="65"/>
      <c r="E30" s="65"/>
      <c r="F30" s="65"/>
    </row>
    <row r="31" spans="1:6" ht="12.75">
      <c r="A31" t="s">
        <v>32</v>
      </c>
      <c r="B31" s="65">
        <v>0</v>
      </c>
      <c r="C31" s="65">
        <v>0</v>
      </c>
      <c r="D31" s="66">
        <v>0</v>
      </c>
      <c r="E31" s="65">
        <f>+'IS'!D34</f>
        <v>170</v>
      </c>
      <c r="F31" s="65">
        <f>SUM(B31:E31)</f>
        <v>170</v>
      </c>
    </row>
    <row r="32" spans="2:6" ht="12.75">
      <c r="B32" s="65"/>
      <c r="C32" s="65"/>
      <c r="D32" s="66"/>
      <c r="E32" s="65"/>
      <c r="F32" s="65"/>
    </row>
    <row r="33" spans="1:6" ht="12.75">
      <c r="A33" t="s">
        <v>98</v>
      </c>
      <c r="B33" s="65">
        <v>0</v>
      </c>
      <c r="C33" s="65">
        <v>0</v>
      </c>
      <c r="D33" s="66">
        <v>-22</v>
      </c>
      <c r="E33" s="65">
        <v>0</v>
      </c>
      <c r="F33" s="65">
        <f>SUM(B33:E33)</f>
        <v>-22</v>
      </c>
    </row>
    <row r="34" spans="2:6" ht="12.75">
      <c r="B34" s="65"/>
      <c r="C34" s="65"/>
      <c r="D34" s="65"/>
      <c r="E34" s="65"/>
      <c r="F34" s="65"/>
    </row>
    <row r="35" spans="1:6" ht="13.5" thickBot="1">
      <c r="A35" t="s">
        <v>147</v>
      </c>
      <c r="B35" s="67">
        <f>SUM(B29:B34)</f>
        <v>24000</v>
      </c>
      <c r="C35" s="67">
        <f>SUM(C29:C34)</f>
        <v>1771</v>
      </c>
      <c r="D35" s="67">
        <f>SUM(D29:D34)</f>
        <v>143</v>
      </c>
      <c r="E35" s="67">
        <f>SUM(E29:E34)</f>
        <v>621</v>
      </c>
      <c r="F35" s="67">
        <f>SUM(F29:F34)</f>
        <v>26535</v>
      </c>
    </row>
    <row r="36" spans="2:6" ht="12.75">
      <c r="B36" s="68"/>
      <c r="C36" s="68"/>
      <c r="D36" s="68"/>
      <c r="E36" s="68"/>
      <c r="F36" s="68"/>
    </row>
    <row r="37" ht="12.75">
      <c r="A37" s="6" t="s">
        <v>24</v>
      </c>
    </row>
    <row r="38" ht="12.75">
      <c r="A38" s="10" t="s">
        <v>152</v>
      </c>
    </row>
    <row r="39" spans="1:7" ht="12.75">
      <c r="A39" s="10" t="s">
        <v>170</v>
      </c>
      <c r="G39" s="11"/>
    </row>
    <row r="40" ht="12.75">
      <c r="A40" s="1" t="s">
        <v>171</v>
      </c>
    </row>
  </sheetData>
  <printOptions horizontalCentered="1"/>
  <pageMargins left="0.75" right="0.25" top="0.5" bottom="0.5"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F45"/>
  <sheetViews>
    <sheetView workbookViewId="0" topLeftCell="A31">
      <selection activeCell="D37" sqref="D37"/>
    </sheetView>
  </sheetViews>
  <sheetFormatPr defaultColWidth="9.140625" defaultRowHeight="12.75"/>
  <cols>
    <col min="1" max="1" width="4.421875" style="20" customWidth="1"/>
    <col min="2" max="2" width="3.421875" style="20" customWidth="1"/>
    <col min="3" max="3" width="52.421875" style="20" customWidth="1"/>
    <col min="4" max="4" width="15.00390625" style="21" bestFit="1" customWidth="1"/>
    <col min="5" max="5" width="9.140625" style="20" customWidth="1"/>
    <col min="6" max="6" width="15.00390625" style="20" bestFit="1" customWidth="1"/>
    <col min="7" max="16384" width="9.140625" style="20" customWidth="1"/>
  </cols>
  <sheetData>
    <row r="1" ht="12.75">
      <c r="A1" s="19" t="str">
        <f>+Equity!A1</f>
        <v>PALETTE MULTIMEDIA BERHAD </v>
      </c>
    </row>
    <row r="2" ht="12.75">
      <c r="A2" s="2" t="str">
        <f>+Equity!A2</f>
        <v>(Company No.: 420056-K)</v>
      </c>
    </row>
    <row r="4" ht="12.75">
      <c r="A4" s="19" t="s">
        <v>34</v>
      </c>
    </row>
    <row r="5" ht="12.75">
      <c r="A5" s="1" t="s">
        <v>109</v>
      </c>
    </row>
    <row r="6" ht="12.75">
      <c r="A6" s="19" t="s">
        <v>1</v>
      </c>
    </row>
    <row r="8" spans="4:6" ht="12.75">
      <c r="D8" s="22" t="s">
        <v>117</v>
      </c>
      <c r="F8" s="22" t="s">
        <v>117</v>
      </c>
    </row>
    <row r="9" spans="4:6" ht="12.75">
      <c r="D9" s="22" t="s">
        <v>95</v>
      </c>
      <c r="F9" s="22" t="s">
        <v>95</v>
      </c>
    </row>
    <row r="10" spans="4:6" ht="12.75">
      <c r="D10" s="23" t="s">
        <v>113</v>
      </c>
      <c r="F10" s="23" t="s">
        <v>145</v>
      </c>
    </row>
    <row r="11" spans="4:6" ht="12.75">
      <c r="D11" s="22" t="s">
        <v>5</v>
      </c>
      <c r="F11" s="22" t="s">
        <v>5</v>
      </c>
    </row>
    <row r="12" spans="1:6" ht="12.75">
      <c r="A12" s="19" t="s">
        <v>35</v>
      </c>
      <c r="D12" s="57"/>
      <c r="E12" s="58"/>
      <c r="F12" s="58"/>
    </row>
    <row r="13" spans="2:6" ht="12.75">
      <c r="B13" s="20" t="s">
        <v>36</v>
      </c>
      <c r="D13" s="57">
        <f>+'IS'!F30</f>
        <v>760</v>
      </c>
      <c r="E13" s="58"/>
      <c r="F13" s="58">
        <v>170</v>
      </c>
    </row>
    <row r="14" spans="2:6" ht="12.75">
      <c r="B14" s="20" t="s">
        <v>37</v>
      </c>
      <c r="D14" s="57"/>
      <c r="E14" s="58"/>
      <c r="F14" s="58"/>
    </row>
    <row r="15" spans="3:6" ht="12.75">
      <c r="C15" s="20" t="s">
        <v>38</v>
      </c>
      <c r="D15" s="57">
        <f>368+1-250</f>
        <v>119</v>
      </c>
      <c r="E15" s="58"/>
      <c r="F15" s="58">
        <v>113</v>
      </c>
    </row>
    <row r="16" spans="3:6" ht="12.75">
      <c r="C16" s="20" t="s">
        <v>39</v>
      </c>
      <c r="D16" s="59">
        <v>-1</v>
      </c>
      <c r="E16" s="58"/>
      <c r="F16" s="60">
        <v>-21</v>
      </c>
    </row>
    <row r="17" spans="2:6" ht="12.75">
      <c r="B17" s="20" t="s">
        <v>40</v>
      </c>
      <c r="D17" s="58">
        <f>+SUM(D13:D16)</f>
        <v>878</v>
      </c>
      <c r="E17" s="58"/>
      <c r="F17" s="58">
        <f>+SUM(F13:F16)</f>
        <v>262</v>
      </c>
    </row>
    <row r="18" spans="3:6" ht="12.75">
      <c r="C18" s="20" t="s">
        <v>41</v>
      </c>
      <c r="D18" s="57">
        <f>-6265+1881+13+116-753</f>
        <v>-5008</v>
      </c>
      <c r="E18" s="58"/>
      <c r="F18" s="58">
        <v>-1522</v>
      </c>
    </row>
    <row r="19" spans="3:6" ht="12.75">
      <c r="C19" s="20" t="s">
        <v>42</v>
      </c>
      <c r="D19" s="59">
        <f>2885+24</f>
        <v>2909</v>
      </c>
      <c r="E19" s="58"/>
      <c r="F19" s="60">
        <v>1017</v>
      </c>
    </row>
    <row r="20" spans="2:6" ht="12.75">
      <c r="B20" s="20" t="s">
        <v>96</v>
      </c>
      <c r="D20" s="58">
        <f>+SUM(D17:D19)</f>
        <v>-1221</v>
      </c>
      <c r="E20" s="58"/>
      <c r="F20" s="58">
        <f>+SUM(F17:F19)</f>
        <v>-243</v>
      </c>
    </row>
    <row r="21" spans="3:6" ht="12.75">
      <c r="C21" s="20" t="s">
        <v>43</v>
      </c>
      <c r="D21" s="57">
        <v>0</v>
      </c>
      <c r="E21" s="58"/>
      <c r="F21" s="58">
        <v>0</v>
      </c>
    </row>
    <row r="22" spans="3:6" ht="12.75">
      <c r="C22" s="20" t="s">
        <v>44</v>
      </c>
      <c r="D22" s="57">
        <v>0</v>
      </c>
      <c r="E22" s="58"/>
      <c r="F22" s="58">
        <v>-39</v>
      </c>
    </row>
    <row r="23" spans="2:6" ht="12.75">
      <c r="B23" s="20" t="s">
        <v>45</v>
      </c>
      <c r="D23" s="61">
        <f>+SUM(D20:D22)</f>
        <v>-1221</v>
      </c>
      <c r="E23" s="58"/>
      <c r="F23" s="61">
        <f>+SUM(F20:F22)</f>
        <v>-282</v>
      </c>
    </row>
    <row r="24" spans="4:6" ht="12.75">
      <c r="D24" s="57"/>
      <c r="E24" s="58"/>
      <c r="F24" s="58"/>
    </row>
    <row r="25" spans="1:6" ht="12.75">
      <c r="A25" s="19" t="s">
        <v>118</v>
      </c>
      <c r="D25" s="57"/>
      <c r="E25" s="58"/>
      <c r="F25" s="58"/>
    </row>
    <row r="26" spans="2:6" ht="12.75">
      <c r="B26" s="20" t="s">
        <v>99</v>
      </c>
      <c r="D26" s="57">
        <v>-4</v>
      </c>
      <c r="E26" s="58"/>
      <c r="F26" s="58">
        <v>-14</v>
      </c>
    </row>
    <row r="27" spans="4:6" ht="12.75">
      <c r="D27" s="61">
        <f>+D26</f>
        <v>-4</v>
      </c>
      <c r="E27" s="58"/>
      <c r="F27" s="61">
        <f>+F26</f>
        <v>-14</v>
      </c>
    </row>
    <row r="28" spans="4:6" ht="12.75">
      <c r="D28" s="62"/>
      <c r="E28" s="58"/>
      <c r="F28" s="63"/>
    </row>
    <row r="29" spans="1:6" ht="12.75">
      <c r="A29" s="19" t="s">
        <v>153</v>
      </c>
      <c r="D29" s="62"/>
      <c r="E29" s="58"/>
      <c r="F29" s="63"/>
    </row>
    <row r="30" spans="1:6" ht="12.75">
      <c r="A30" s="19"/>
      <c r="B30" s="20" t="s">
        <v>164</v>
      </c>
      <c r="D30" s="62">
        <v>4752</v>
      </c>
      <c r="E30" s="58"/>
      <c r="F30" s="63">
        <v>0</v>
      </c>
    </row>
    <row r="31" spans="2:6" ht="12.75">
      <c r="B31" s="20" t="s">
        <v>154</v>
      </c>
      <c r="D31" s="62">
        <v>-11</v>
      </c>
      <c r="E31" s="58"/>
      <c r="F31" s="63">
        <v>282</v>
      </c>
    </row>
    <row r="32" spans="4:6" ht="12.75">
      <c r="D32" s="61">
        <f>+D30+D31</f>
        <v>4741</v>
      </c>
      <c r="E32" s="58"/>
      <c r="F32" s="61">
        <f>+F30+F31</f>
        <v>282</v>
      </c>
    </row>
    <row r="33" spans="4:6" ht="12.75">
      <c r="D33" s="62"/>
      <c r="E33" s="58"/>
      <c r="F33" s="63"/>
    </row>
    <row r="34" spans="4:6" ht="12.75">
      <c r="D34" s="57"/>
      <c r="E34" s="58"/>
      <c r="F34" s="58"/>
    </row>
    <row r="35" spans="1:6" ht="12.75">
      <c r="A35" s="19" t="s">
        <v>129</v>
      </c>
      <c r="D35" s="57">
        <f>+D23+D27+D32</f>
        <v>3516</v>
      </c>
      <c r="E35" s="58"/>
      <c r="F35" s="58">
        <f>+F23+F27+F32</f>
        <v>-14</v>
      </c>
    </row>
    <row r="36" spans="1:6" ht="12.75">
      <c r="A36" s="19"/>
      <c r="D36" s="57"/>
      <c r="E36" s="58"/>
      <c r="F36" s="58"/>
    </row>
    <row r="37" spans="1:6" ht="12.75">
      <c r="A37" s="19" t="s">
        <v>119</v>
      </c>
      <c r="D37" s="57">
        <v>-1906</v>
      </c>
      <c r="E37" s="58"/>
      <c r="F37" s="58">
        <v>1424</v>
      </c>
    </row>
    <row r="38" spans="1:6" ht="12.75">
      <c r="A38" s="19"/>
      <c r="D38" s="57"/>
      <c r="E38" s="58"/>
      <c r="F38" s="58"/>
    </row>
    <row r="39" spans="1:6" ht="13.5" thickBot="1">
      <c r="A39" s="19" t="s">
        <v>120</v>
      </c>
      <c r="D39" s="64">
        <f>+D35+D37</f>
        <v>1610</v>
      </c>
      <c r="E39" s="58"/>
      <c r="F39" s="64">
        <f>+F35+F37</f>
        <v>1410</v>
      </c>
    </row>
    <row r="42" ht="12.75">
      <c r="A42" s="24" t="s">
        <v>24</v>
      </c>
    </row>
    <row r="43" ht="12.75">
      <c r="A43" s="10" t="s">
        <v>150</v>
      </c>
    </row>
    <row r="44" ht="12.75">
      <c r="A44" s="10" t="s">
        <v>165</v>
      </c>
    </row>
    <row r="45" ht="12.75">
      <c r="A45" s="1" t="s">
        <v>172</v>
      </c>
    </row>
  </sheetData>
  <printOptions/>
  <pageMargins left="0.75" right="0.75" top="0.5" bottom="0.5" header="0.5" footer="0.5"/>
  <pageSetup horizontalDpi="1200" verticalDpi="1200" orientation="portrait" scale="91" r:id="rId2"/>
  <drawing r:id="rId1"/>
</worksheet>
</file>

<file path=xl/worksheets/sheet5.xml><?xml version="1.0" encoding="utf-8"?>
<worksheet xmlns="http://schemas.openxmlformats.org/spreadsheetml/2006/main" xmlns:r="http://schemas.openxmlformats.org/officeDocument/2006/relationships">
  <dimension ref="A1:R224"/>
  <sheetViews>
    <sheetView tabSelected="1" zoomScale="90" zoomScaleNormal="90" workbookViewId="0" topLeftCell="A190">
      <selection activeCell="G148" sqref="G148"/>
    </sheetView>
  </sheetViews>
  <sheetFormatPr defaultColWidth="9.140625" defaultRowHeight="12.75"/>
  <cols>
    <col min="1" max="1" width="4.57421875" style="25" customWidth="1"/>
    <col min="2" max="2" width="11.8515625" style="26" customWidth="1"/>
    <col min="3" max="3" width="14.7109375" style="26" customWidth="1"/>
    <col min="4" max="4" width="11.28125" style="26" bestFit="1" customWidth="1"/>
    <col min="5" max="5" width="12.8515625" style="26" bestFit="1" customWidth="1"/>
    <col min="6" max="7" width="11.7109375" style="26" customWidth="1"/>
    <col min="8" max="8" width="11.57421875" style="26" bestFit="1" customWidth="1"/>
    <col min="9" max="10" width="12.28125" style="26" customWidth="1"/>
    <col min="11" max="11" width="9.28125" style="26" customWidth="1"/>
    <col min="12" max="12" width="9.140625" style="26" customWidth="1"/>
    <col min="13" max="13" width="24.140625" style="26" bestFit="1" customWidth="1"/>
    <col min="14" max="14" width="10.140625" style="26" bestFit="1" customWidth="1"/>
    <col min="15" max="15" width="12.28125" style="26" bestFit="1" customWidth="1"/>
    <col min="16" max="16" width="11.28125" style="26" bestFit="1" customWidth="1"/>
    <col min="17" max="18" width="12.28125" style="26" bestFit="1" customWidth="1"/>
    <col min="19" max="16384" width="9.140625" style="26" customWidth="1"/>
  </cols>
  <sheetData>
    <row r="1" ht="12.75">
      <c r="A1" s="25" t="str">
        <f>+CashFlow!A1</f>
        <v>PALETTE MULTIMEDIA BERHAD </v>
      </c>
    </row>
    <row r="2" ht="12.75">
      <c r="A2" s="28" t="str">
        <f>+CashFlow!A2</f>
        <v>(Company No.: 420056-K)</v>
      </c>
    </row>
    <row r="3" ht="12.75">
      <c r="A3" s="29"/>
    </row>
    <row r="4" ht="12.75">
      <c r="A4" s="25" t="s">
        <v>91</v>
      </c>
    </row>
    <row r="7" spans="1:2" ht="12.75">
      <c r="A7" s="30" t="s">
        <v>46</v>
      </c>
      <c r="B7" s="31" t="s">
        <v>62</v>
      </c>
    </row>
    <row r="21" spans="1:2" ht="12.75">
      <c r="A21" s="30" t="s">
        <v>47</v>
      </c>
      <c r="B21" s="31" t="s">
        <v>63</v>
      </c>
    </row>
    <row r="26" spans="1:2" ht="12.75">
      <c r="A26" s="30" t="s">
        <v>48</v>
      </c>
      <c r="B26" s="31" t="s">
        <v>64</v>
      </c>
    </row>
    <row r="27" spans="1:2" ht="12.75">
      <c r="A27" s="30"/>
      <c r="B27" s="31"/>
    </row>
    <row r="28" spans="1:2" ht="12.75">
      <c r="A28" s="30"/>
      <c r="B28" s="26" t="s">
        <v>94</v>
      </c>
    </row>
    <row r="30" spans="1:2" ht="12.75">
      <c r="A30" s="30" t="s">
        <v>49</v>
      </c>
      <c r="B30" s="31" t="s">
        <v>65</v>
      </c>
    </row>
    <row r="35" spans="1:2" ht="12.75">
      <c r="A35" s="30" t="s">
        <v>66</v>
      </c>
      <c r="B35" s="31" t="s">
        <v>192</v>
      </c>
    </row>
    <row r="36" spans="1:2" ht="12.75">
      <c r="A36" s="30"/>
      <c r="B36" s="31"/>
    </row>
    <row r="40" spans="1:2" ht="12.75">
      <c r="A40" s="30" t="s">
        <v>67</v>
      </c>
      <c r="B40" s="31" t="s">
        <v>68</v>
      </c>
    </row>
    <row r="49" spans="1:2" ht="12.75">
      <c r="A49" s="30"/>
      <c r="B49" s="31"/>
    </row>
    <row r="50" spans="1:2" ht="12.75">
      <c r="A50" s="30" t="s">
        <v>69</v>
      </c>
      <c r="B50" s="31" t="s">
        <v>121</v>
      </c>
    </row>
    <row r="55" spans="1:2" ht="12.75">
      <c r="A55" s="30" t="s">
        <v>70</v>
      </c>
      <c r="B55" s="31" t="s">
        <v>71</v>
      </c>
    </row>
    <row r="56" spans="1:2" ht="12.75">
      <c r="A56" s="30"/>
      <c r="B56" s="31"/>
    </row>
    <row r="57" spans="1:2" ht="12.75">
      <c r="A57" s="30"/>
      <c r="B57" s="31"/>
    </row>
    <row r="58" spans="1:2" ht="12.75">
      <c r="A58" s="30"/>
      <c r="B58" s="31"/>
    </row>
    <row r="59" spans="1:2" ht="12.75">
      <c r="A59" s="30"/>
      <c r="B59" s="31"/>
    </row>
    <row r="60" spans="1:11" s="34" customFormat="1" ht="12.75">
      <c r="A60" s="27"/>
      <c r="B60" s="109" t="s">
        <v>86</v>
      </c>
      <c r="D60" s="95" t="s">
        <v>87</v>
      </c>
      <c r="E60" s="95"/>
      <c r="F60" s="95" t="s">
        <v>173</v>
      </c>
      <c r="G60" s="95"/>
      <c r="H60" s="95" t="s">
        <v>174</v>
      </c>
      <c r="I60" s="95"/>
      <c r="J60" s="95" t="s">
        <v>175</v>
      </c>
      <c r="K60" s="95"/>
    </row>
    <row r="61" spans="4:13" ht="12.75">
      <c r="D61" s="95" t="s">
        <v>5</v>
      </c>
      <c r="E61" s="95"/>
      <c r="F61" s="95" t="s">
        <v>5</v>
      </c>
      <c r="G61" s="95"/>
      <c r="H61" s="95" t="s">
        <v>5</v>
      </c>
      <c r="I61" s="95"/>
      <c r="J61" s="95" t="s">
        <v>5</v>
      </c>
      <c r="K61" s="95"/>
      <c r="L61" s="32"/>
      <c r="M61" s="33"/>
    </row>
    <row r="62" spans="12:13" ht="12.75">
      <c r="L62" s="32"/>
      <c r="M62" s="33"/>
    </row>
    <row r="63" spans="2:13" ht="12.75">
      <c r="B63" s="118" t="s">
        <v>179</v>
      </c>
      <c r="C63" s="118"/>
      <c r="D63" s="51"/>
      <c r="E63" s="51"/>
      <c r="F63" s="51"/>
      <c r="G63" s="51"/>
      <c r="H63" s="51"/>
      <c r="I63" s="51"/>
      <c r="J63" s="51"/>
      <c r="K63" s="51"/>
      <c r="L63" s="32"/>
      <c r="M63" s="33"/>
    </row>
    <row r="64" spans="2:13" ht="12.75">
      <c r="B64" s="26" t="s">
        <v>9</v>
      </c>
      <c r="D64" s="51">
        <v>4107</v>
      </c>
      <c r="E64" s="51"/>
      <c r="F64" s="51">
        <v>0</v>
      </c>
      <c r="G64" s="51"/>
      <c r="H64" s="51"/>
      <c r="I64" s="51"/>
      <c r="J64" s="113">
        <f>SUM(D64:I64)</f>
        <v>4107</v>
      </c>
      <c r="K64" s="113"/>
      <c r="L64" s="32"/>
      <c r="M64" s="33"/>
    </row>
    <row r="65" spans="2:13" ht="12.75">
      <c r="B65" s="26" t="s">
        <v>176</v>
      </c>
      <c r="D65" s="51">
        <v>1698</v>
      </c>
      <c r="E65" s="51"/>
      <c r="F65" s="51">
        <v>132</v>
      </c>
      <c r="G65" s="51"/>
      <c r="H65" s="51">
        <v>-1830</v>
      </c>
      <c r="I65" s="51"/>
      <c r="J65" s="51">
        <f>SUM(D65:I65)</f>
        <v>0</v>
      </c>
      <c r="K65" s="51"/>
      <c r="L65" s="32"/>
      <c r="M65" s="33"/>
    </row>
    <row r="66" spans="4:13" ht="12.75">
      <c r="D66" s="51"/>
      <c r="E66" s="51"/>
      <c r="F66" s="51"/>
      <c r="G66" s="51"/>
      <c r="H66" s="51"/>
      <c r="I66" s="51"/>
      <c r="J66" s="51"/>
      <c r="K66" s="51"/>
      <c r="L66" s="32"/>
      <c r="M66" s="33"/>
    </row>
    <row r="67" spans="2:11" ht="13.5" thickBot="1">
      <c r="B67" s="31" t="s">
        <v>177</v>
      </c>
      <c r="D67" s="114">
        <f>SUM(D64:E66)</f>
        <v>5805</v>
      </c>
      <c r="E67" s="115"/>
      <c r="F67" s="114">
        <f>SUM(F64:G66)</f>
        <v>132</v>
      </c>
      <c r="G67" s="115"/>
      <c r="H67" s="114">
        <f>SUM(H64:I66)</f>
        <v>-1830</v>
      </c>
      <c r="I67" s="115"/>
      <c r="J67" s="114">
        <f>SUM(J64:K66)</f>
        <v>4107</v>
      </c>
      <c r="K67" s="115"/>
    </row>
    <row r="68" spans="2:11" ht="12.75">
      <c r="B68" s="31"/>
      <c r="D68" s="96"/>
      <c r="E68" s="96"/>
      <c r="F68" s="96"/>
      <c r="G68" s="96"/>
      <c r="H68" s="96"/>
      <c r="I68" s="96"/>
      <c r="J68" s="96"/>
      <c r="K68" s="96"/>
    </row>
    <row r="69" spans="2:3" ht="12.75">
      <c r="B69" s="118" t="s">
        <v>178</v>
      </c>
      <c r="C69" s="118"/>
    </row>
    <row r="70" spans="2:11" ht="12.75">
      <c r="B70" s="26" t="s">
        <v>180</v>
      </c>
      <c r="D70" s="51">
        <f>659+250</f>
        <v>909</v>
      </c>
      <c r="E70" s="51"/>
      <c r="F70" s="51">
        <v>-110</v>
      </c>
      <c r="G70" s="51"/>
      <c r="H70" s="51">
        <v>0</v>
      </c>
      <c r="I70" s="51"/>
      <c r="J70" s="51">
        <f>SUM(D70:I70)</f>
        <v>799</v>
      </c>
      <c r="K70" s="51"/>
    </row>
    <row r="71" spans="2:11" ht="12.75">
      <c r="B71" s="26" t="s">
        <v>182</v>
      </c>
      <c r="D71" s="51"/>
      <c r="E71" s="51"/>
      <c r="F71" s="51"/>
      <c r="G71" s="51"/>
      <c r="H71" s="51"/>
      <c r="I71" s="51"/>
      <c r="J71" s="51">
        <v>0</v>
      </c>
      <c r="K71" s="51"/>
    </row>
    <row r="72" spans="2:11" ht="12.75">
      <c r="B72" s="26" t="s">
        <v>181</v>
      </c>
      <c r="D72" s="51"/>
      <c r="E72" s="51"/>
      <c r="F72" s="51"/>
      <c r="G72" s="51"/>
      <c r="H72" s="51"/>
      <c r="I72" s="51"/>
      <c r="J72" s="51">
        <f>+J70-J71</f>
        <v>799</v>
      </c>
      <c r="K72" s="51"/>
    </row>
    <row r="73" spans="2:11" ht="12.75">
      <c r="B73" s="26" t="s">
        <v>183</v>
      </c>
      <c r="D73" s="51"/>
      <c r="E73" s="51"/>
      <c r="F73" s="51"/>
      <c r="G73" s="51"/>
      <c r="H73" s="51"/>
      <c r="I73" s="51"/>
      <c r="J73" s="51">
        <v>-55</v>
      </c>
      <c r="K73" s="51"/>
    </row>
    <row r="74" spans="2:11" ht="12.75">
      <c r="B74" s="26" t="s">
        <v>184</v>
      </c>
      <c r="D74" s="51"/>
      <c r="E74" s="51"/>
      <c r="F74" s="51"/>
      <c r="G74" s="51"/>
      <c r="H74" s="51"/>
      <c r="I74" s="51"/>
      <c r="J74" s="51">
        <v>16</v>
      </c>
      <c r="K74" s="51"/>
    </row>
    <row r="75" spans="4:11" ht="12.75">
      <c r="D75" s="117"/>
      <c r="E75" s="117"/>
      <c r="F75" s="117"/>
      <c r="G75" s="117"/>
      <c r="H75" s="117"/>
      <c r="I75" s="117"/>
      <c r="J75" s="117"/>
      <c r="K75" s="117"/>
    </row>
    <row r="76" spans="2:11" ht="13.5" thickBot="1">
      <c r="B76" s="31" t="s">
        <v>88</v>
      </c>
      <c r="D76" s="119"/>
      <c r="E76" s="119"/>
      <c r="F76" s="119"/>
      <c r="G76" s="119"/>
      <c r="H76" s="119"/>
      <c r="I76" s="119"/>
      <c r="J76" s="112">
        <f>SUM(J72:K75)</f>
        <v>760</v>
      </c>
      <c r="K76" s="116"/>
    </row>
    <row r="77" spans="3:11" ht="12.75">
      <c r="C77" s="32"/>
      <c r="D77" s="46"/>
      <c r="E77" s="54"/>
      <c r="F77" s="46"/>
      <c r="G77" s="54"/>
      <c r="H77" s="54"/>
      <c r="I77" s="54"/>
      <c r="J77" s="54"/>
      <c r="K77" s="54"/>
    </row>
    <row r="78" spans="3:11" ht="12.75">
      <c r="C78" s="32"/>
      <c r="D78" s="47"/>
      <c r="E78" s="17"/>
      <c r="F78" s="17"/>
      <c r="G78" s="17"/>
      <c r="H78" s="17"/>
      <c r="I78" s="17"/>
      <c r="J78" s="17"/>
      <c r="K78" s="32"/>
    </row>
    <row r="79" spans="1:2" ht="12.75">
      <c r="A79" s="30" t="s">
        <v>51</v>
      </c>
      <c r="B79" s="31" t="s">
        <v>50</v>
      </c>
    </row>
    <row r="84" spans="1:2" ht="12.75">
      <c r="A84" s="30" t="s">
        <v>52</v>
      </c>
      <c r="B84" s="31" t="s">
        <v>53</v>
      </c>
    </row>
    <row r="90" spans="1:2" ht="12.75">
      <c r="A90" s="30" t="s">
        <v>54</v>
      </c>
      <c r="B90" s="31" t="s">
        <v>100</v>
      </c>
    </row>
    <row r="95" spans="1:2" ht="12.75">
      <c r="A95" s="30" t="s">
        <v>55</v>
      </c>
      <c r="B95" s="31" t="s">
        <v>185</v>
      </c>
    </row>
    <row r="100" spans="1:2" ht="12.75">
      <c r="A100" s="30" t="s">
        <v>56</v>
      </c>
      <c r="B100" s="31" t="s">
        <v>57</v>
      </c>
    </row>
    <row r="110" ht="12.75">
      <c r="A110" s="30" t="s">
        <v>58</v>
      </c>
    </row>
    <row r="118" spans="1:2" ht="12.75">
      <c r="A118" s="30" t="s">
        <v>59</v>
      </c>
      <c r="B118" s="31" t="s">
        <v>60</v>
      </c>
    </row>
    <row r="124" spans="1:2" ht="12.75">
      <c r="A124" s="30" t="s">
        <v>61</v>
      </c>
      <c r="B124" s="31" t="s">
        <v>101</v>
      </c>
    </row>
    <row r="129" spans="1:2" ht="12.75">
      <c r="A129" s="30" t="s">
        <v>72</v>
      </c>
      <c r="B129" s="31" t="s">
        <v>12</v>
      </c>
    </row>
    <row r="137" spans="1:2" ht="12.75">
      <c r="A137" s="30" t="s">
        <v>73</v>
      </c>
      <c r="B137" s="31" t="s">
        <v>102</v>
      </c>
    </row>
    <row r="142" spans="1:2" ht="12.75">
      <c r="A142" s="30" t="s">
        <v>74</v>
      </c>
      <c r="B142" s="31" t="s">
        <v>75</v>
      </c>
    </row>
    <row r="147" spans="1:2" ht="12.75">
      <c r="A147" s="30" t="s">
        <v>76</v>
      </c>
      <c r="B147" s="31" t="s">
        <v>77</v>
      </c>
    </row>
    <row r="148" spans="1:2" ht="12.75">
      <c r="A148" s="30"/>
      <c r="B148" s="31"/>
    </row>
    <row r="149" spans="1:2" ht="12.75">
      <c r="A149" s="30"/>
      <c r="B149" s="31" t="s">
        <v>108</v>
      </c>
    </row>
    <row r="150" spans="1:2" ht="12.75">
      <c r="A150" s="30"/>
      <c r="B150" s="31"/>
    </row>
    <row r="151" spans="1:2" ht="12.75">
      <c r="A151" s="30"/>
      <c r="B151" s="31"/>
    </row>
    <row r="152" spans="1:2" ht="12.75">
      <c r="A152" s="30"/>
      <c r="B152" s="31"/>
    </row>
    <row r="153" spans="1:2" ht="12.75">
      <c r="A153" s="30"/>
      <c r="B153" s="31"/>
    </row>
    <row r="157" ht="12.75">
      <c r="B157" s="31" t="s">
        <v>122</v>
      </c>
    </row>
    <row r="162" spans="4:8" ht="12.75">
      <c r="D162" s="95" t="s">
        <v>123</v>
      </c>
      <c r="F162" s="95" t="s">
        <v>127</v>
      </c>
      <c r="H162" s="95" t="s">
        <v>123</v>
      </c>
    </row>
    <row r="163" spans="4:8" ht="12.75">
      <c r="D163" s="95" t="s">
        <v>126</v>
      </c>
      <c r="F163" s="95" t="s">
        <v>126</v>
      </c>
      <c r="H163" s="95" t="s">
        <v>126</v>
      </c>
    </row>
    <row r="164" spans="4:8" ht="12.75">
      <c r="D164" s="95" t="s">
        <v>5</v>
      </c>
      <c r="F164" s="95" t="s">
        <v>5</v>
      </c>
      <c r="H164" s="95" t="s">
        <v>5</v>
      </c>
    </row>
    <row r="165" spans="2:11" ht="12.75">
      <c r="B165" s="26" t="s">
        <v>124</v>
      </c>
      <c r="D165" s="17">
        <v>5950</v>
      </c>
      <c r="F165" s="17">
        <v>3532</v>
      </c>
      <c r="G165" s="17"/>
      <c r="H165" s="17">
        <f>+D165-F165</f>
        <v>2418</v>
      </c>
      <c r="I165" s="17"/>
      <c r="K165" s="17"/>
    </row>
    <row r="166" spans="2:11" ht="12.75">
      <c r="B166" s="26" t="s">
        <v>125</v>
      </c>
      <c r="D166" s="17">
        <v>1500</v>
      </c>
      <c r="F166" s="17">
        <v>1601</v>
      </c>
      <c r="G166" s="17"/>
      <c r="H166" s="17">
        <f>+D166-F166</f>
        <v>-101</v>
      </c>
      <c r="I166" s="17"/>
      <c r="K166" s="17"/>
    </row>
    <row r="167" spans="2:11" ht="12.75">
      <c r="B167" s="26" t="s">
        <v>107</v>
      </c>
      <c r="D167" s="17">
        <v>1350</v>
      </c>
      <c r="F167" s="17">
        <v>1529</v>
      </c>
      <c r="G167" s="17"/>
      <c r="H167" s="17">
        <f>+D167-F167</f>
        <v>-179</v>
      </c>
      <c r="I167" s="17"/>
      <c r="K167" s="17"/>
    </row>
    <row r="168" spans="4:11" ht="12.75">
      <c r="D168" s="17"/>
      <c r="F168" s="17"/>
      <c r="G168" s="17"/>
      <c r="H168" s="17"/>
      <c r="I168" s="17"/>
      <c r="K168" s="17"/>
    </row>
    <row r="169" spans="1:11" s="31" customFormat="1" ht="13.5" thickBot="1">
      <c r="A169" s="25"/>
      <c r="B169" s="31" t="s">
        <v>30</v>
      </c>
      <c r="D169" s="110">
        <f>SUM(D165:D168)</f>
        <v>8800</v>
      </c>
      <c r="F169" s="110">
        <f>SUM(F165:F168)</f>
        <v>6662</v>
      </c>
      <c r="G169" s="111"/>
      <c r="H169" s="110">
        <f>SUM(H165:H168)</f>
        <v>2138</v>
      </c>
      <c r="I169" s="111"/>
      <c r="K169" s="111"/>
    </row>
    <row r="170" ht="13.5" thickTop="1"/>
    <row r="174" spans="1:2" ht="12.75">
      <c r="A174" s="30" t="s">
        <v>78</v>
      </c>
      <c r="B174" s="31" t="s">
        <v>79</v>
      </c>
    </row>
    <row r="179" spans="4:8" ht="12.75">
      <c r="D179" s="95" t="s">
        <v>188</v>
      </c>
      <c r="F179" s="95" t="s">
        <v>189</v>
      </c>
      <c r="H179" s="95" t="s">
        <v>30</v>
      </c>
    </row>
    <row r="180" spans="4:8" ht="12.75">
      <c r="D180" s="95" t="s">
        <v>190</v>
      </c>
      <c r="F180" s="95" t="s">
        <v>190</v>
      </c>
      <c r="H180" s="95" t="s">
        <v>190</v>
      </c>
    </row>
    <row r="181" spans="2:8" ht="12.75">
      <c r="B181" s="26" t="s">
        <v>186</v>
      </c>
      <c r="D181" s="17">
        <f>255+47</f>
        <v>302</v>
      </c>
      <c r="F181" s="17">
        <v>316</v>
      </c>
      <c r="H181" s="17">
        <f>+D181+F181</f>
        <v>618</v>
      </c>
    </row>
    <row r="182" spans="2:8" ht="12.75">
      <c r="B182" s="26" t="s">
        <v>187</v>
      </c>
      <c r="D182" s="17">
        <f>699+1554</f>
        <v>2253</v>
      </c>
      <c r="F182" s="17">
        <v>0</v>
      </c>
      <c r="H182" s="17">
        <f>+D182+F182</f>
        <v>2253</v>
      </c>
    </row>
    <row r="183" spans="4:8" ht="12.75">
      <c r="D183" s="17"/>
      <c r="F183" s="17"/>
      <c r="H183" s="17"/>
    </row>
    <row r="184" spans="2:8" ht="13.5" thickBot="1">
      <c r="B184" s="31" t="s">
        <v>30</v>
      </c>
      <c r="D184" s="99">
        <f>SUM(D181:D183)</f>
        <v>2555</v>
      </c>
      <c r="F184" s="99">
        <f>SUM(F181:F183)</f>
        <v>316</v>
      </c>
      <c r="H184" s="99">
        <f>SUM(H181:H183)</f>
        <v>2871</v>
      </c>
    </row>
    <row r="186" spans="1:2" ht="12.75">
      <c r="A186" s="30" t="s">
        <v>80</v>
      </c>
      <c r="B186" s="31" t="s">
        <v>81</v>
      </c>
    </row>
    <row r="191" spans="1:2" ht="12.75">
      <c r="A191" s="30" t="s">
        <v>82</v>
      </c>
      <c r="B191" s="31" t="s">
        <v>83</v>
      </c>
    </row>
    <row r="201" spans="1:2" ht="12.75">
      <c r="A201" s="30" t="s">
        <v>84</v>
      </c>
      <c r="B201" s="31" t="s">
        <v>105</v>
      </c>
    </row>
    <row r="202" spans="1:2" ht="12.75">
      <c r="A202" s="30"/>
      <c r="B202" s="31"/>
    </row>
    <row r="203" spans="1:2" ht="12.75">
      <c r="A203" s="30"/>
      <c r="B203" s="34" t="s">
        <v>106</v>
      </c>
    </row>
    <row r="204" spans="1:2" ht="12.75">
      <c r="A204" s="30"/>
      <c r="B204" s="34"/>
    </row>
    <row r="205" spans="1:18" ht="12.75">
      <c r="A205" s="30"/>
      <c r="B205" s="31"/>
      <c r="F205" s="120" t="s">
        <v>90</v>
      </c>
      <c r="G205" s="120"/>
      <c r="H205" s="48"/>
      <c r="I205" s="118" t="s">
        <v>92</v>
      </c>
      <c r="J205" s="118"/>
      <c r="M205" s="38"/>
      <c r="N205" s="38"/>
      <c r="O205" s="41"/>
      <c r="P205" s="42"/>
      <c r="Q205" s="42"/>
      <c r="R205" s="42"/>
    </row>
    <row r="206" spans="1:18" ht="12.75">
      <c r="A206" s="30"/>
      <c r="B206" s="31"/>
      <c r="F206" s="100">
        <v>38077</v>
      </c>
      <c r="G206" s="101">
        <v>37711</v>
      </c>
      <c r="H206" s="53"/>
      <c r="I206" s="102">
        <v>38077</v>
      </c>
      <c r="J206" s="102">
        <v>37711</v>
      </c>
      <c r="M206" s="38"/>
      <c r="N206" s="38"/>
      <c r="O206" s="43"/>
      <c r="P206" s="42"/>
      <c r="Q206" s="38"/>
      <c r="R206" s="38"/>
    </row>
    <row r="207" spans="13:18" ht="12.75">
      <c r="M207" s="38"/>
      <c r="N207" s="38"/>
      <c r="O207" s="41"/>
      <c r="P207" s="37"/>
      <c r="Q207" s="44"/>
      <c r="R207" s="44"/>
    </row>
    <row r="208" spans="2:18" ht="13.5" thickBot="1">
      <c r="B208" s="26" t="s">
        <v>191</v>
      </c>
      <c r="F208" s="56">
        <f>+'IS'!B34</f>
        <v>761</v>
      </c>
      <c r="G208" s="56">
        <f>+'IS'!D34</f>
        <v>170</v>
      </c>
      <c r="H208" s="52"/>
      <c r="I208" s="56">
        <f>+'IS'!F34</f>
        <v>761</v>
      </c>
      <c r="J208" s="56">
        <f>+'IS'!H34</f>
        <v>170</v>
      </c>
      <c r="M208" s="38"/>
      <c r="N208" s="38"/>
      <c r="O208" s="41"/>
      <c r="P208" s="37"/>
      <c r="Q208" s="44"/>
      <c r="R208" s="44"/>
    </row>
    <row r="209" spans="6:18" ht="12.75">
      <c r="F209" s="17"/>
      <c r="G209" s="17"/>
      <c r="I209" s="17"/>
      <c r="J209" s="17"/>
      <c r="M209" s="38"/>
      <c r="N209" s="38"/>
      <c r="O209" s="41"/>
      <c r="P209" s="37"/>
      <c r="Q209" s="44"/>
      <c r="R209" s="44"/>
    </row>
    <row r="210" spans="2:18" ht="13.5" thickBot="1">
      <c r="B210" s="26" t="s">
        <v>104</v>
      </c>
      <c r="F210" s="56">
        <f>+'BS'!B33*4</f>
        <v>105600</v>
      </c>
      <c r="G210" s="98">
        <f>24000*4</f>
        <v>96000</v>
      </c>
      <c r="H210" s="52"/>
      <c r="I210" s="56">
        <f>26400*4</f>
        <v>105600</v>
      </c>
      <c r="J210" s="56">
        <f>24000*4</f>
        <v>96000</v>
      </c>
      <c r="M210" s="38"/>
      <c r="N210" s="38"/>
      <c r="O210" s="41"/>
      <c r="P210" s="37"/>
      <c r="Q210" s="44"/>
      <c r="R210" s="44"/>
    </row>
    <row r="211" spans="2:18" ht="12.75">
      <c r="B211" s="26" t="s">
        <v>103</v>
      </c>
      <c r="F211" s="51"/>
      <c r="G211" s="51"/>
      <c r="H211" s="51"/>
      <c r="I211" s="51"/>
      <c r="J211" s="51"/>
      <c r="M211" s="38"/>
      <c r="N211" s="45"/>
      <c r="O211" s="41"/>
      <c r="P211" s="37"/>
      <c r="Q211" s="44"/>
      <c r="R211" s="44"/>
    </row>
    <row r="212" spans="6:18" ht="12.75">
      <c r="F212" s="51"/>
      <c r="G212" s="51"/>
      <c r="H212" s="51"/>
      <c r="I212" s="17"/>
      <c r="J212" s="17"/>
      <c r="M212" s="41"/>
      <c r="N212" s="38"/>
      <c r="O212" s="41"/>
      <c r="P212" s="37"/>
      <c r="Q212" s="38"/>
      <c r="R212" s="38"/>
    </row>
    <row r="213" spans="2:18" ht="13.5" thickBot="1">
      <c r="B213" s="34" t="s">
        <v>97</v>
      </c>
      <c r="F213" s="97">
        <f>+F208/F210*100</f>
        <v>0.7206439393939393</v>
      </c>
      <c r="G213" s="97">
        <f>+G208/G210*100</f>
        <v>0.17708333333333331</v>
      </c>
      <c r="H213" s="36"/>
      <c r="I213" s="97">
        <f>+I208/I210*100</f>
        <v>0.7206439393939393</v>
      </c>
      <c r="J213" s="97">
        <f>+J208/J210*100</f>
        <v>0.17708333333333331</v>
      </c>
      <c r="M213" s="41"/>
      <c r="N213" s="38"/>
      <c r="O213" s="41"/>
      <c r="P213" s="41"/>
      <c r="Q213" s="38"/>
      <c r="R213" s="38"/>
    </row>
    <row r="214" spans="2:18" ht="12.75">
      <c r="B214" s="34"/>
      <c r="F214" s="36"/>
      <c r="G214" s="36"/>
      <c r="H214" s="36"/>
      <c r="J214" s="36"/>
      <c r="K214" s="36"/>
      <c r="M214" s="41"/>
      <c r="N214" s="38"/>
      <c r="O214" s="41"/>
      <c r="P214" s="41"/>
      <c r="Q214" s="38"/>
      <c r="R214" s="38"/>
    </row>
    <row r="215" spans="13:18" ht="12.75">
      <c r="M215" s="38"/>
      <c r="N215" s="38"/>
      <c r="O215" s="41"/>
      <c r="P215" s="38"/>
      <c r="Q215" s="38"/>
      <c r="R215" s="38"/>
    </row>
    <row r="216" spans="15:17" ht="12.75">
      <c r="O216" s="17"/>
      <c r="P216" s="37"/>
      <c r="Q216" s="38"/>
    </row>
    <row r="217" spans="1:11" ht="12.75">
      <c r="A217" s="39" t="s">
        <v>85</v>
      </c>
      <c r="K217" s="50"/>
    </row>
    <row r="220" ht="12.75">
      <c r="M220" s="35"/>
    </row>
    <row r="221" spans="1:13" ht="12.75">
      <c r="A221" s="39" t="s">
        <v>155</v>
      </c>
      <c r="M221" s="35"/>
    </row>
    <row r="222" ht="12.75">
      <c r="A222" s="39" t="s">
        <v>156</v>
      </c>
    </row>
    <row r="223" ht="12.75">
      <c r="A223" s="25" t="s">
        <v>157</v>
      </c>
    </row>
    <row r="224" ht="12.75">
      <c r="A224" s="40" t="s">
        <v>158</v>
      </c>
    </row>
  </sheetData>
  <mergeCells count="11">
    <mergeCell ref="B63:C63"/>
    <mergeCell ref="B69:C69"/>
    <mergeCell ref="F205:G205"/>
    <mergeCell ref="D76:E76"/>
    <mergeCell ref="D75:E75"/>
    <mergeCell ref="F76:G76"/>
    <mergeCell ref="F75:G75"/>
    <mergeCell ref="J75:K75"/>
    <mergeCell ref="I205:J205"/>
    <mergeCell ref="H76:I76"/>
    <mergeCell ref="H75:I75"/>
  </mergeCells>
  <printOptions/>
  <pageMargins left="0.45" right="0.5" top="0.75" bottom="0.75" header="0.5" footer="0.5"/>
  <pageSetup horizontalDpi="1200" verticalDpi="1200" orientation="portrait" scale="79" r:id="rId2"/>
  <rowBreaks count="3" manualBreakCount="3">
    <brk id="54" max="10" man="1"/>
    <brk id="117" max="10" man="1"/>
    <brk id="173"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Dahlia</cp:lastModifiedBy>
  <cp:lastPrinted>2004-05-31T04:35:06Z</cp:lastPrinted>
  <dcterms:created xsi:type="dcterms:W3CDTF">2003-11-01T13:04:36Z</dcterms:created>
  <dcterms:modified xsi:type="dcterms:W3CDTF">2004-05-31T09:52:51Z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-1449361321</vt:i4>
  </property>
  <property fmtid="{D5CDD505-2E9C-101B-9397-08002B2CF9AE}" pid="3" name="_EmailSubject">
    <vt:lpwstr>Approval to release Q1 result</vt:lpwstr>
  </property>
  <property fmtid="{D5CDD505-2E9C-101B-9397-08002B2CF9AE}" pid="4" name="_AuthorEmail">
    <vt:lpwstr>chong@palettemm.com</vt:lpwstr>
  </property>
  <property fmtid="{D5CDD505-2E9C-101B-9397-08002B2CF9AE}" pid="5" name="_AuthorEmailDisplayName">
    <vt:lpwstr>chong</vt:lpwstr>
  </property>
</Properties>
</file>